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0" yWindow="0" windowWidth="20640" windowHeight="9135"/>
  </bookViews>
  <sheets>
    <sheet name="Blank_A4" sheetId="1" r:id="rId1"/>
  </sheets>
  <definedNames>
    <definedName name="JR_PAGE_ANCHOR_0_1">Blank_A4!#REF!</definedName>
    <definedName name="_xlnm.Print_Area" localSheetId="0">Blank_A4!$A$1:$O$65</definedName>
    <definedName name="_xlnm.Print_Titles" localSheetId="0">Blank_A4!$2:$3</definedName>
  </definedNames>
  <calcPr calcId="152511"/>
</workbook>
</file>

<file path=xl/calcChain.xml><?xml version="1.0" encoding="utf-8"?>
<calcChain xmlns="http://schemas.openxmlformats.org/spreadsheetml/2006/main">
  <c r="N39" i="1" l="1"/>
  <c r="M39" i="1"/>
  <c r="N10" i="1"/>
  <c r="M10" i="1"/>
  <c r="N70" i="1" l="1"/>
  <c r="N75" i="1"/>
  <c r="M60" i="1"/>
  <c r="N60" i="1"/>
  <c r="N76" i="1" l="1"/>
  <c r="O63" i="1" l="1"/>
  <c r="O62" i="1"/>
  <c r="N44" i="1" l="1"/>
  <c r="M44" i="1"/>
  <c r="O59" i="1"/>
  <c r="O58" i="1" s="1"/>
  <c r="N58" i="1"/>
  <c r="M58" i="1"/>
  <c r="O42" i="1" l="1"/>
  <c r="O41" i="1" l="1"/>
  <c r="N41" i="1"/>
  <c r="M41" i="1"/>
  <c r="N56" i="1" l="1"/>
  <c r="N55" i="1" s="1"/>
  <c r="M56" i="1"/>
  <c r="M55" i="1" s="1"/>
  <c r="O61" i="1"/>
  <c r="O60" i="1" s="1"/>
  <c r="O57" i="1"/>
  <c r="O56" i="1" s="1"/>
  <c r="O55" i="1" s="1"/>
  <c r="O54" i="1"/>
  <c r="O53" i="1" s="1"/>
  <c r="N53" i="1"/>
  <c r="M53" i="1"/>
  <c r="M48" i="1"/>
  <c r="N48" i="1"/>
  <c r="O52" i="1"/>
  <c r="N31" i="1"/>
  <c r="M31" i="1"/>
  <c r="N29" i="1"/>
  <c r="M29" i="1"/>
  <c r="O30" i="1"/>
  <c r="O29" i="1" s="1"/>
  <c r="O28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N5" i="1"/>
  <c r="N4" i="1" s="1"/>
  <c r="M5" i="1"/>
  <c r="M4" i="1" s="1"/>
  <c r="O10" i="1" l="1"/>
  <c r="N38" i="1"/>
  <c r="M38" i="1"/>
  <c r="O40" i="1"/>
  <c r="O39" i="1" s="1"/>
  <c r="O38" i="1" l="1"/>
  <c r="N9" i="1" l="1"/>
  <c r="M9" i="1"/>
  <c r="M34" i="1" l="1"/>
  <c r="M33" i="1" s="1"/>
  <c r="N34" i="1"/>
  <c r="N33" i="1" s="1"/>
  <c r="O37" i="1"/>
  <c r="O49" i="1"/>
  <c r="O32" i="1"/>
  <c r="O31" i="1" s="1"/>
  <c r="O50" i="1"/>
  <c r="O51" i="1"/>
  <c r="O47" i="1"/>
  <c r="O46" i="1"/>
  <c r="O45" i="1"/>
  <c r="M43" i="1"/>
  <c r="O36" i="1"/>
  <c r="O35" i="1"/>
  <c r="O27" i="1"/>
  <c r="N27" i="1"/>
  <c r="N26" i="1" s="1"/>
  <c r="M27" i="1"/>
  <c r="M26" i="1" s="1"/>
  <c r="O6" i="1"/>
  <c r="O7" i="1"/>
  <c r="O8" i="1"/>
  <c r="O44" i="1" l="1"/>
  <c r="O26" i="1"/>
  <c r="O48" i="1"/>
  <c r="O5" i="1"/>
  <c r="O4" i="1" s="1"/>
  <c r="O9" i="1"/>
  <c r="O34" i="1"/>
  <c r="O33" i="1" s="1"/>
  <c r="M65" i="1"/>
  <c r="N43" i="1"/>
  <c r="N65" i="1" s="1"/>
  <c r="N79" i="1" l="1"/>
  <c r="O43" i="1"/>
  <c r="O65" i="1" l="1"/>
</calcChain>
</file>

<file path=xl/sharedStrings.xml><?xml version="1.0" encoding="utf-8"?>
<sst xmlns="http://schemas.openxmlformats.org/spreadsheetml/2006/main" count="468" uniqueCount="102">
  <si>
    <t>Kurum</t>
  </si>
  <si>
    <t>Fonk.</t>
  </si>
  <si>
    <t>Proje</t>
  </si>
  <si>
    <t>Fin.</t>
  </si>
  <si>
    <t>Ekonomik</t>
  </si>
  <si>
    <t>Ödeneğin Adı</t>
  </si>
  <si>
    <t>K1</t>
  </si>
  <si>
    <t>K2</t>
  </si>
  <si>
    <t>F1</t>
  </si>
  <si>
    <t>F2</t>
  </si>
  <si>
    <t>F3</t>
  </si>
  <si>
    <t>E1</t>
  </si>
  <si>
    <t>E2</t>
  </si>
  <si>
    <t>E3</t>
  </si>
  <si>
    <t>E4</t>
  </si>
  <si>
    <t>07</t>
  </si>
  <si>
    <t>MALİYE BAKANLIĞI</t>
  </si>
  <si>
    <t>02</t>
  </si>
  <si>
    <t>01</t>
  </si>
  <si>
    <t>1</t>
  </si>
  <si>
    <t>2</t>
  </si>
  <si>
    <t>5</t>
  </si>
  <si>
    <t>0</t>
  </si>
  <si>
    <t>3</t>
  </si>
  <si>
    <t>6</t>
  </si>
  <si>
    <t>4</t>
  </si>
  <si>
    <t>03</t>
  </si>
  <si>
    <t>05</t>
  </si>
  <si>
    <t>Laboratuvar Malzemesi ile Kimyevi ve Temrinlik Malzeme Alımları</t>
  </si>
  <si>
    <t>Tıbbi Malzeme ve İlaç Alımları</t>
  </si>
  <si>
    <t>9</t>
  </si>
  <si>
    <t>7</t>
  </si>
  <si>
    <t>09</t>
  </si>
  <si>
    <t>Personel Giderlerini Karşılama Ödeneği</t>
  </si>
  <si>
    <t>Ek Çalışma Karşılıkları Ödeneği</t>
  </si>
  <si>
    <t>Cari Giderleri Karşılama Ödeneği</t>
  </si>
  <si>
    <t>04</t>
  </si>
  <si>
    <t>Elektrik Alımlarını Karşılama Ödeneği</t>
  </si>
  <si>
    <t>Cari Transfer Giderlerini Karşılama Ödeneği</t>
  </si>
  <si>
    <t>Kamulaştırma Giderlerini Karşılama Ödeneği</t>
  </si>
  <si>
    <t>06</t>
  </si>
  <si>
    <t>Devam Eden ve Acil Yatırım Projeleri</t>
  </si>
  <si>
    <t>Siyasi Partilere</t>
  </si>
  <si>
    <t>Cypruvex Ltd. Şirketine</t>
  </si>
  <si>
    <t>10</t>
  </si>
  <si>
    <t>13</t>
  </si>
  <si>
    <t>Sosyal Sigortalar III. Ayak Devlet Primleri</t>
  </si>
  <si>
    <t>Belediyelere Katkı</t>
  </si>
  <si>
    <t>08</t>
  </si>
  <si>
    <t>Türk Ajansı - Kıbrıs (TAK)'a</t>
  </si>
  <si>
    <t>BRT Bayrak Radyo-Televizyon Kurumuna</t>
  </si>
  <si>
    <t>Din İşleri Dairesine</t>
  </si>
  <si>
    <t>Sosyal Sigortalar Kurumuna (Özel Uygulamalar)</t>
  </si>
  <si>
    <t>BAŞBAKANLIK</t>
  </si>
  <si>
    <t>II. Cumhurbaşkanı'nın Ofis Giderleri</t>
  </si>
  <si>
    <t>III. Cumhurbaşkanı'nın Ofis Giderleri</t>
  </si>
  <si>
    <t>IV. Cumhurbaşkanı'nın Ofis Giderleri</t>
  </si>
  <si>
    <t>12</t>
  </si>
  <si>
    <t>İÇİŞLERİ BAKANLIĞI</t>
  </si>
  <si>
    <t>Belediyeler Dışında Kalan Diğer Mahalli İdarelere Yardım</t>
  </si>
  <si>
    <t>Atatürk Öğretmen Akademisine</t>
  </si>
  <si>
    <t>MİLLİ EĞİTİM BAKANLIĞI</t>
  </si>
  <si>
    <t>Tam ve Yarı Süreli İhtisas Bursları</t>
  </si>
  <si>
    <t>Yurt İçi Tedavi Görenlere</t>
  </si>
  <si>
    <t>Yurtdışında Tedavi Görenlere</t>
  </si>
  <si>
    <t>SAĞLIK  BAKANLIĞI</t>
  </si>
  <si>
    <t>ÇALIŞMA ve SOSYAL GÜVENLİK BAKANLIĞI</t>
  </si>
  <si>
    <t>11</t>
  </si>
  <si>
    <t>SOS Çocuk Köyüne</t>
  </si>
  <si>
    <t>Revize Bütçe</t>
  </si>
  <si>
    <t>Yolcu Taşıma Giderleri</t>
  </si>
  <si>
    <t>Yiyecek Alımları   (Bedelen İaşe Dahil)</t>
  </si>
  <si>
    <t>Okul Yapım Bakım ve Onarımları Projesi</t>
  </si>
  <si>
    <t>TARIM VE DOĞAL KAYNAKLAR BAKANLIĞI</t>
  </si>
  <si>
    <t>Dogrudan Gelir Desteği Ödemeleri</t>
  </si>
  <si>
    <t>Yönetim Hizmetleri</t>
  </si>
  <si>
    <t>Bütçe Dairesi</t>
  </si>
  <si>
    <t>Merkezi Cezaevi</t>
  </si>
  <si>
    <t>Yataklı Tedavi Kurumları Dairesi</t>
  </si>
  <si>
    <t>İlaç ve Eczacılık Dairesi</t>
  </si>
  <si>
    <t>Sosyal Hizmetler Dairesi</t>
  </si>
  <si>
    <t>90</t>
  </si>
  <si>
    <t>Yiyecek Alımları (Bedelen İaşe Dahil)</t>
  </si>
  <si>
    <t>2023 Bütçe</t>
  </si>
  <si>
    <t>2023 Ek Bütçe</t>
  </si>
  <si>
    <t>Muhaceret Dairesi</t>
  </si>
  <si>
    <t>Diğer Tahliye Giderleri</t>
  </si>
  <si>
    <t>Müteahhitlik Hizmetleri (Temizlik Hizmet İhaleleri Dahil)</t>
  </si>
  <si>
    <t>ÇOCUK YUVALARI</t>
  </si>
  <si>
    <t>Diğer Sosyal Amaçlı Transferler</t>
  </si>
  <si>
    <t>Belediyelerin Elektrik Borçlarına</t>
  </si>
  <si>
    <t>Su İşleri Dairesi</t>
  </si>
  <si>
    <t>mahalli gelir</t>
  </si>
  <si>
    <t>fiyat istikrar fonu</t>
  </si>
  <si>
    <t>POLİS GENEL MÜDÜRLÜĞÜ</t>
  </si>
  <si>
    <t>Yiyecek Alımları</t>
  </si>
  <si>
    <t>Akaryakıt ve Yağ Alımları</t>
  </si>
  <si>
    <t>Taşıt Bakım ve Onarım Giderleri</t>
  </si>
  <si>
    <t>bilgisayar denetimli merkezi alarm sistemi gelirleri</t>
  </si>
  <si>
    <t>av üretme gelirleri</t>
  </si>
  <si>
    <t>sabit görüntülü radar sistemi cezaları</t>
  </si>
  <si>
    <t>CETVEL I                                                                                                                                                                                                                                  (Madde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</si>
</sst>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b/>
      <sz val="8"/>
      <color rgb="FF000000"/>
      <name val="SansSerif"/>
      <family val="2"/>
    </font>
    <font>
      <sz val="11"/>
      <color theme="1"/>
      <name val="Calibri"/>
      <family val="2"/>
      <scheme val="minor"/>
    </font>
    <font>
      <b/>
      <sz val="9"/>
      <color rgb="FF000000"/>
      <name val="SansSerif"/>
      <family val="2"/>
    </font>
    <font>
      <sz val="9"/>
      <color theme="1"/>
      <name val="Calibri"/>
      <family val="2"/>
      <scheme val="minor"/>
    </font>
    <font>
      <sz val="9"/>
      <color rgb="FF000000"/>
      <name val="SansSerif"/>
      <family val="2"/>
    </font>
    <font>
      <sz val="9"/>
      <name val="SansSerif"/>
      <family val="2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1"/>
      <color rgb="FF000000"/>
      <name val="SansSerif"/>
      <family val="2"/>
    </font>
  </fonts>
  <fills count="17">
    <fill>
      <patternFill patternType="none"/>
    </fill>
    <fill>
      <patternFill patternType="gray125"/>
    </fill>
    <fill>
      <patternFill patternType="solid">
        <fgColor rgb="FFE0E0E0"/>
      </patternFill>
    </fill>
    <fill>
      <patternFill patternType="solid">
        <fgColor rgb="FFE0E0E0"/>
      </patternFill>
    </fill>
    <fill>
      <patternFill patternType="solid">
        <fgColor rgb="FFE0E0E0"/>
      </patternFill>
    </fill>
    <fill>
      <patternFill patternType="solid">
        <fgColor rgb="FFE0E0E0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medium">
        <color rgb="FF292829"/>
      </left>
      <right style="thin">
        <color rgb="FF292829"/>
      </right>
      <top style="medium">
        <color rgb="FF292829"/>
      </top>
      <bottom style="hair">
        <color rgb="FF292829"/>
      </bottom>
      <diagonal/>
    </border>
    <border>
      <left style="thin">
        <color rgb="FF292829"/>
      </left>
      <right style="thin">
        <color rgb="FF292829"/>
      </right>
      <top style="medium">
        <color rgb="FF292829"/>
      </top>
      <bottom style="hair">
        <color rgb="FF292829"/>
      </bottom>
      <diagonal/>
    </border>
    <border>
      <left style="thin">
        <color rgb="FF292829"/>
      </left>
      <right style="medium">
        <color rgb="FF292829"/>
      </right>
      <top style="medium">
        <color rgb="FF292829"/>
      </top>
      <bottom style="hair">
        <color rgb="FF292829"/>
      </bottom>
      <diagonal/>
    </border>
    <border>
      <left style="medium">
        <color rgb="FF292829"/>
      </left>
      <right style="thin">
        <color rgb="FF292829"/>
      </right>
      <top style="hair">
        <color rgb="FF292829"/>
      </top>
      <bottom style="hair">
        <color rgb="FF292829"/>
      </bottom>
      <diagonal/>
    </border>
    <border>
      <left style="thin">
        <color rgb="FF292829"/>
      </left>
      <right style="thin">
        <color rgb="FF292829"/>
      </right>
      <top style="hair">
        <color rgb="FF292829"/>
      </top>
      <bottom style="hair">
        <color rgb="FF292829"/>
      </bottom>
      <diagonal/>
    </border>
    <border>
      <left style="thin">
        <color rgb="FF292829"/>
      </left>
      <right style="medium">
        <color rgb="FF292829"/>
      </right>
      <top style="hair">
        <color rgb="FF292829"/>
      </top>
      <bottom style="hair">
        <color rgb="FF292829"/>
      </bottom>
      <diagonal/>
    </border>
    <border>
      <left style="medium">
        <color rgb="FF292829"/>
      </left>
      <right style="thin">
        <color rgb="FF292829"/>
      </right>
      <top style="hair">
        <color rgb="FF292829"/>
      </top>
      <bottom style="medium">
        <color rgb="FF292829"/>
      </bottom>
      <diagonal/>
    </border>
    <border>
      <left style="thin">
        <color rgb="FF292829"/>
      </left>
      <right style="thin">
        <color rgb="FF292829"/>
      </right>
      <top style="hair">
        <color rgb="FF292829"/>
      </top>
      <bottom style="medium">
        <color rgb="FF292829"/>
      </bottom>
      <diagonal/>
    </border>
    <border>
      <left style="thin">
        <color rgb="FF292829"/>
      </left>
      <right style="medium">
        <color rgb="FF292829"/>
      </right>
      <top style="hair">
        <color rgb="FF292829"/>
      </top>
      <bottom style="medium">
        <color rgb="FF292829"/>
      </bottom>
      <diagonal/>
    </border>
    <border>
      <left style="medium">
        <color rgb="FF292829"/>
      </left>
      <right style="thin">
        <color rgb="FF292829"/>
      </right>
      <top style="hair">
        <color rgb="FF292829"/>
      </top>
      <bottom/>
      <diagonal/>
    </border>
    <border>
      <left style="thin">
        <color rgb="FF292829"/>
      </left>
      <right style="thin">
        <color rgb="FF292829"/>
      </right>
      <top style="hair">
        <color rgb="FF292829"/>
      </top>
      <bottom/>
      <diagonal/>
    </border>
    <border>
      <left style="thin">
        <color rgb="FF292829"/>
      </left>
      <right style="medium">
        <color rgb="FF292829"/>
      </right>
      <top style="hair">
        <color rgb="FF292829"/>
      </top>
      <bottom/>
      <diagonal/>
    </border>
    <border>
      <left/>
      <right/>
      <top/>
      <bottom style="medium">
        <color rgb="FF292829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/>
    <xf numFmtId="0" fontId="3" fillId="4" borderId="7" xfId="0" applyNumberFormat="1" applyFont="1" applyFill="1" applyBorder="1" applyAlignment="1" applyProtection="1">
      <alignment horizontal="center" vertical="center" wrapText="1"/>
    </xf>
    <xf numFmtId="0" fontId="3" fillId="4" borderId="8" xfId="0" applyNumberFormat="1" applyFont="1" applyFill="1" applyBorder="1" applyAlignment="1" applyProtection="1">
      <alignment horizontal="center" vertical="center" wrapText="1"/>
    </xf>
    <xf numFmtId="0" fontId="3" fillId="12" borderId="5" xfId="0" applyNumberFormat="1" applyFont="1" applyFill="1" applyBorder="1" applyAlignment="1" applyProtection="1">
      <alignment horizontal="left" vertical="center" wrapText="1"/>
    </xf>
    <xf numFmtId="165" fontId="3" fillId="12" borderId="5" xfId="1" applyNumberFormat="1" applyFont="1" applyFill="1" applyBorder="1" applyAlignment="1" applyProtection="1">
      <alignment horizontal="right" vertical="center" wrapText="1"/>
    </xf>
    <xf numFmtId="165" fontId="3" fillId="12" borderId="6" xfId="1" applyNumberFormat="1" applyFont="1" applyFill="1" applyBorder="1" applyAlignment="1" applyProtection="1">
      <alignment horizontal="right" vertical="center" wrapText="1"/>
    </xf>
    <xf numFmtId="165" fontId="3" fillId="13" borderId="5" xfId="1" applyNumberFormat="1" applyFont="1" applyFill="1" applyBorder="1" applyAlignment="1" applyProtection="1">
      <alignment horizontal="right" vertical="center" wrapText="1"/>
    </xf>
    <xf numFmtId="0" fontId="5" fillId="12" borderId="5" xfId="0" applyNumberFormat="1" applyFont="1" applyFill="1" applyBorder="1" applyAlignment="1" applyProtection="1">
      <alignment horizontal="left" vertical="center" wrapText="1"/>
    </xf>
    <xf numFmtId="165" fontId="5" fillId="12" borderId="5" xfId="1" applyNumberFormat="1" applyFont="1" applyFill="1" applyBorder="1" applyAlignment="1" applyProtection="1">
      <alignment horizontal="right" vertical="center" wrapText="1"/>
    </xf>
    <xf numFmtId="165" fontId="5" fillId="13" borderId="5" xfId="1" applyNumberFormat="1" applyFont="1" applyFill="1" applyBorder="1" applyAlignment="1" applyProtection="1">
      <alignment horizontal="right" vertical="center" wrapText="1"/>
    </xf>
    <xf numFmtId="165" fontId="5" fillId="12" borderId="6" xfId="1" applyNumberFormat="1" applyFont="1" applyFill="1" applyBorder="1" applyAlignment="1" applyProtection="1">
      <alignment horizontal="right" vertical="center" wrapText="1"/>
    </xf>
    <xf numFmtId="165" fontId="3" fillId="8" borderId="5" xfId="1" applyNumberFormat="1" applyFont="1" applyFill="1" applyBorder="1" applyAlignment="1" applyProtection="1">
      <alignment horizontal="right" vertical="center" wrapText="1"/>
    </xf>
    <xf numFmtId="165" fontId="3" fillId="8" borderId="6" xfId="1" applyNumberFormat="1" applyFont="1" applyFill="1" applyBorder="1" applyAlignment="1" applyProtection="1">
      <alignment horizontal="right" vertical="center" wrapText="1"/>
    </xf>
    <xf numFmtId="0" fontId="3" fillId="7" borderId="5" xfId="0" applyNumberFormat="1" applyFont="1" applyFill="1" applyBorder="1" applyAlignment="1" applyProtection="1">
      <alignment horizontal="left" vertical="center" wrapText="1"/>
    </xf>
    <xf numFmtId="0" fontId="5" fillId="10" borderId="5" xfId="0" applyNumberFormat="1" applyFont="1" applyFill="1" applyBorder="1" applyAlignment="1" applyProtection="1">
      <alignment horizontal="left" vertical="center" wrapText="1"/>
    </xf>
    <xf numFmtId="165" fontId="5" fillId="11" borderId="5" xfId="1" applyNumberFormat="1" applyFont="1" applyFill="1" applyBorder="1" applyAlignment="1" applyProtection="1">
      <alignment horizontal="right" vertical="center" wrapText="1"/>
    </xf>
    <xf numFmtId="165" fontId="3" fillId="12" borderId="5" xfId="0" applyNumberFormat="1" applyFont="1" applyFill="1" applyBorder="1" applyAlignment="1" applyProtection="1">
      <alignment horizontal="right" vertical="center" wrapText="1"/>
    </xf>
    <xf numFmtId="165" fontId="3" fillId="12" borderId="6" xfId="0" applyNumberFormat="1" applyFont="1" applyFill="1" applyBorder="1" applyAlignment="1" applyProtection="1">
      <alignment horizontal="right" vertical="center" wrapText="1"/>
    </xf>
    <xf numFmtId="165" fontId="4" fillId="0" borderId="0" xfId="0" applyNumberFormat="1" applyFont="1"/>
    <xf numFmtId="165" fontId="4" fillId="0" borderId="0" xfId="1" applyNumberFormat="1" applyFont="1"/>
    <xf numFmtId="0" fontId="3" fillId="5" borderId="8" xfId="0" applyNumberFormat="1" applyFont="1" applyFill="1" applyBorder="1" applyAlignment="1" applyProtection="1">
      <alignment horizontal="center" vertical="center" wrapText="1"/>
    </xf>
    <xf numFmtId="0" fontId="3" fillId="12" borderId="1" xfId="0" applyNumberFormat="1" applyFont="1" applyFill="1" applyBorder="1" applyAlignment="1" applyProtection="1">
      <alignment horizontal="center" vertical="center" wrapText="1"/>
    </xf>
    <xf numFmtId="0" fontId="3" fillId="12" borderId="2" xfId="0" applyNumberFormat="1" applyFont="1" applyFill="1" applyBorder="1" applyAlignment="1" applyProtection="1">
      <alignment horizontal="center" vertical="center" wrapText="1"/>
    </xf>
    <xf numFmtId="0" fontId="3" fillId="12" borderId="4" xfId="0" applyNumberFormat="1" applyFont="1" applyFill="1" applyBorder="1" applyAlignment="1" applyProtection="1">
      <alignment horizontal="center" vertical="center" wrapText="1"/>
    </xf>
    <xf numFmtId="0" fontId="3" fillId="12" borderId="5" xfId="0" applyNumberFormat="1" applyFont="1" applyFill="1" applyBorder="1" applyAlignment="1" applyProtection="1">
      <alignment horizontal="center" vertical="center" wrapText="1"/>
    </xf>
    <xf numFmtId="0" fontId="5" fillId="12" borderId="4" xfId="0" applyNumberFormat="1" applyFont="1" applyFill="1" applyBorder="1" applyAlignment="1" applyProtection="1">
      <alignment horizontal="center" vertical="center" wrapText="1"/>
    </xf>
    <xf numFmtId="0" fontId="5" fillId="12" borderId="5" xfId="0" applyNumberFormat="1" applyFont="1" applyFill="1" applyBorder="1" applyAlignment="1" applyProtection="1">
      <alignment horizontal="center" vertical="center" wrapText="1"/>
    </xf>
    <xf numFmtId="49" fontId="3" fillId="12" borderId="5" xfId="0" applyNumberFormat="1" applyFont="1" applyFill="1" applyBorder="1" applyAlignment="1" applyProtection="1">
      <alignment horizontal="center" vertical="center" wrapText="1"/>
    </xf>
    <xf numFmtId="49" fontId="5" fillId="12" borderId="5" xfId="0" applyNumberFormat="1" applyFont="1" applyFill="1" applyBorder="1" applyAlignment="1" applyProtection="1">
      <alignment horizontal="center" vertical="center" wrapText="1"/>
    </xf>
    <xf numFmtId="0" fontId="3" fillId="6" borderId="4" xfId="0" applyNumberFormat="1" applyFont="1" applyFill="1" applyBorder="1" applyAlignment="1" applyProtection="1">
      <alignment horizontal="center" vertical="center" wrapText="1"/>
    </xf>
    <xf numFmtId="0" fontId="3" fillId="6" borderId="5" xfId="0" applyNumberFormat="1" applyFont="1" applyFill="1" applyBorder="1" applyAlignment="1" applyProtection="1">
      <alignment horizontal="center" vertical="center" wrapText="1"/>
    </xf>
    <xf numFmtId="0" fontId="5" fillId="9" borderId="4" xfId="0" applyNumberFormat="1" applyFont="1" applyFill="1" applyBorder="1" applyAlignment="1" applyProtection="1">
      <alignment horizontal="center" vertical="center" wrapText="1"/>
    </xf>
    <xf numFmtId="0" fontId="5" fillId="9" borderId="5" xfId="0" applyNumberFormat="1" applyFont="1" applyFill="1" applyBorder="1" applyAlignment="1" applyProtection="1">
      <alignment horizontal="center" vertical="center" wrapText="1"/>
    </xf>
    <xf numFmtId="0" fontId="6" fillId="9" borderId="4" xfId="0" applyNumberFormat="1" applyFont="1" applyFill="1" applyBorder="1" applyAlignment="1" applyProtection="1">
      <alignment horizontal="center" vertical="center" wrapText="1"/>
    </xf>
    <xf numFmtId="0" fontId="6" fillId="9" borderId="5" xfId="0" applyNumberFormat="1" applyFont="1" applyFill="1" applyBorder="1" applyAlignment="1" applyProtection="1">
      <alignment horizontal="center" vertical="center" wrapText="1"/>
    </xf>
    <xf numFmtId="0" fontId="6" fillId="10" borderId="5" xfId="0" applyNumberFormat="1" applyFont="1" applyFill="1" applyBorder="1" applyAlignment="1" applyProtection="1">
      <alignment horizontal="left" vertical="center" wrapText="1"/>
    </xf>
    <xf numFmtId="165" fontId="6" fillId="11" borderId="5" xfId="1" applyNumberFormat="1" applyFont="1" applyFill="1" applyBorder="1" applyAlignment="1" applyProtection="1">
      <alignment horizontal="right" vertical="center" wrapText="1"/>
    </xf>
    <xf numFmtId="165" fontId="6" fillId="13" borderId="5" xfId="1" applyNumberFormat="1" applyFont="1" applyFill="1" applyBorder="1" applyAlignment="1" applyProtection="1">
      <alignment horizontal="right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10" fontId="9" fillId="0" borderId="0" xfId="0" applyNumberFormat="1" applyFont="1"/>
    <xf numFmtId="0" fontId="3" fillId="12" borderId="10" xfId="0" applyNumberFormat="1" applyFont="1" applyFill="1" applyBorder="1" applyAlignment="1" applyProtection="1">
      <alignment horizontal="center" vertical="center" wrapText="1"/>
    </xf>
    <xf numFmtId="0" fontId="3" fillId="12" borderId="11" xfId="0" applyNumberFormat="1" applyFont="1" applyFill="1" applyBorder="1" applyAlignment="1" applyProtection="1">
      <alignment horizontal="center" vertical="center" wrapText="1"/>
    </xf>
    <xf numFmtId="0" fontId="3" fillId="12" borderId="11" xfId="0" applyNumberFormat="1" applyFont="1" applyFill="1" applyBorder="1" applyAlignment="1" applyProtection="1">
      <alignment horizontal="left" vertical="center" wrapText="1"/>
    </xf>
    <xf numFmtId="165" fontId="3" fillId="12" borderId="11" xfId="1" applyNumberFormat="1" applyFont="1" applyFill="1" applyBorder="1" applyAlignment="1" applyProtection="1">
      <alignment horizontal="right" vertical="center" wrapText="1"/>
    </xf>
    <xf numFmtId="165" fontId="3" fillId="13" borderId="11" xfId="1" applyNumberFormat="1" applyFont="1" applyFill="1" applyBorder="1" applyAlignment="1" applyProtection="1">
      <alignment horizontal="right" vertical="center" wrapText="1"/>
    </xf>
    <xf numFmtId="165" fontId="3" fillId="12" borderId="12" xfId="1" applyNumberFormat="1" applyFont="1" applyFill="1" applyBorder="1" applyAlignment="1" applyProtection="1">
      <alignment horizontal="right" vertical="center" wrapText="1"/>
    </xf>
    <xf numFmtId="0" fontId="5" fillId="12" borderId="10" xfId="0" applyNumberFormat="1" applyFont="1" applyFill="1" applyBorder="1" applyAlignment="1" applyProtection="1">
      <alignment horizontal="center" vertical="center" wrapText="1"/>
    </xf>
    <xf numFmtId="0" fontId="5" fillId="12" borderId="11" xfId="0" applyNumberFormat="1" applyFont="1" applyFill="1" applyBorder="1" applyAlignment="1" applyProtection="1">
      <alignment horizontal="center" vertical="center" wrapText="1"/>
    </xf>
    <xf numFmtId="0" fontId="5" fillId="12" borderId="11" xfId="0" applyNumberFormat="1" applyFont="1" applyFill="1" applyBorder="1" applyAlignment="1" applyProtection="1">
      <alignment horizontal="left" vertical="center" wrapText="1"/>
    </xf>
    <xf numFmtId="165" fontId="5" fillId="12" borderId="11" xfId="1" applyNumberFormat="1" applyFont="1" applyFill="1" applyBorder="1" applyAlignment="1" applyProtection="1">
      <alignment horizontal="right" vertical="center" wrapText="1"/>
    </xf>
    <xf numFmtId="165" fontId="5" fillId="13" borderId="11" xfId="1" applyNumberFormat="1" applyFont="1" applyFill="1" applyBorder="1" applyAlignment="1" applyProtection="1">
      <alignment horizontal="right" vertical="center" wrapText="1"/>
    </xf>
    <xf numFmtId="165" fontId="5" fillId="12" borderId="12" xfId="1" applyNumberFormat="1" applyFont="1" applyFill="1" applyBorder="1" applyAlignment="1" applyProtection="1">
      <alignment horizontal="right" vertical="center" wrapText="1"/>
    </xf>
    <xf numFmtId="0" fontId="10" fillId="0" borderId="0" xfId="0" applyFont="1"/>
    <xf numFmtId="0" fontId="4" fillId="0" borderId="0" xfId="0" applyFont="1" applyAlignment="1">
      <alignment horizontal="right"/>
    </xf>
    <xf numFmtId="165" fontId="4" fillId="14" borderId="0" xfId="0" applyNumberFormat="1" applyFont="1" applyFill="1"/>
    <xf numFmtId="165" fontId="4" fillId="15" borderId="0" xfId="0" applyNumberFormat="1" applyFont="1" applyFill="1"/>
    <xf numFmtId="165" fontId="4" fillId="16" borderId="0" xfId="0" applyNumberFormat="1" applyFont="1" applyFill="1"/>
    <xf numFmtId="165" fontId="4" fillId="13" borderId="0" xfId="0" applyNumberFormat="1" applyFont="1" applyFill="1"/>
    <xf numFmtId="0" fontId="11" fillId="12" borderId="13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textRotation="90" wrapText="1"/>
    </xf>
    <xf numFmtId="0" fontId="3" fillId="3" borderId="8" xfId="0" applyNumberFormat="1" applyFont="1" applyFill="1" applyBorder="1" applyAlignment="1" applyProtection="1">
      <alignment horizontal="center" vertical="center" textRotation="90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80"/>
  <sheetViews>
    <sheetView tabSelected="1" zoomScaleNormal="100" workbookViewId="0">
      <selection sqref="A1:O1"/>
    </sheetView>
  </sheetViews>
  <sheetFormatPr defaultRowHeight="12"/>
  <cols>
    <col min="1" max="2" width="3" style="1" customWidth="1"/>
    <col min="3" max="11" width="2.85546875" style="1" customWidth="1"/>
    <col min="12" max="12" width="58.85546875" style="1" customWidth="1"/>
    <col min="13" max="14" width="13.28515625" style="1" bestFit="1" customWidth="1"/>
    <col min="15" max="15" width="14" style="1" customWidth="1"/>
    <col min="16" max="16" width="3" style="1" customWidth="1"/>
    <col min="17" max="17" width="10.5703125" style="1" bestFit="1" customWidth="1"/>
    <col min="18" max="18" width="37.28515625" style="1" customWidth="1"/>
    <col min="19" max="16384" width="9.140625" style="1"/>
  </cols>
  <sheetData>
    <row r="1" spans="1:18" ht="35.25" customHeight="1" thickBot="1">
      <c r="A1" s="61" t="s">
        <v>101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8" ht="15.95" customHeight="1">
      <c r="A2" s="66" t="s">
        <v>0</v>
      </c>
      <c r="B2" s="67"/>
      <c r="C2" s="62" t="s">
        <v>1</v>
      </c>
      <c r="D2" s="62"/>
      <c r="E2" s="62"/>
      <c r="F2" s="68" t="s">
        <v>2</v>
      </c>
      <c r="G2" s="70" t="s">
        <v>3</v>
      </c>
      <c r="H2" s="62" t="s">
        <v>4</v>
      </c>
      <c r="I2" s="62"/>
      <c r="J2" s="62"/>
      <c r="K2" s="62"/>
      <c r="L2" s="62" t="s">
        <v>5</v>
      </c>
      <c r="M2" s="62" t="s">
        <v>83</v>
      </c>
      <c r="N2" s="62" t="s">
        <v>84</v>
      </c>
      <c r="O2" s="64" t="s">
        <v>69</v>
      </c>
    </row>
    <row r="3" spans="1:18" ht="15.95" customHeight="1" thickBot="1">
      <c r="A3" s="2" t="s">
        <v>6</v>
      </c>
      <c r="B3" s="3" t="s">
        <v>7</v>
      </c>
      <c r="C3" s="3" t="s">
        <v>8</v>
      </c>
      <c r="D3" s="21" t="s">
        <v>9</v>
      </c>
      <c r="E3" s="21" t="s">
        <v>10</v>
      </c>
      <c r="F3" s="69"/>
      <c r="G3" s="71"/>
      <c r="H3" s="3" t="s">
        <v>11</v>
      </c>
      <c r="I3" s="21" t="s">
        <v>12</v>
      </c>
      <c r="J3" s="21" t="s">
        <v>13</v>
      </c>
      <c r="K3" s="3" t="s">
        <v>14</v>
      </c>
      <c r="L3" s="63"/>
      <c r="M3" s="63"/>
      <c r="N3" s="63"/>
      <c r="O3" s="65"/>
    </row>
    <row r="4" spans="1:18" ht="18" customHeight="1">
      <c r="A4" s="22" t="s">
        <v>26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4" t="s">
        <v>53</v>
      </c>
      <c r="M4" s="5">
        <f>M5</f>
        <v>800000</v>
      </c>
      <c r="N4" s="7">
        <f t="shared" ref="N4:O4" si="0">N5</f>
        <v>300000</v>
      </c>
      <c r="O4" s="6">
        <f t="shared" si="0"/>
        <v>1100000</v>
      </c>
    </row>
    <row r="5" spans="1:18" ht="18" customHeight="1">
      <c r="A5" s="24" t="s">
        <v>26</v>
      </c>
      <c r="B5" s="25" t="s">
        <v>18</v>
      </c>
      <c r="C5" s="25"/>
      <c r="D5" s="25"/>
      <c r="E5" s="25"/>
      <c r="F5" s="25"/>
      <c r="G5" s="25"/>
      <c r="H5" s="25"/>
      <c r="I5" s="25"/>
      <c r="J5" s="25"/>
      <c r="K5" s="25"/>
      <c r="L5" s="4" t="s">
        <v>75</v>
      </c>
      <c r="M5" s="5">
        <f>SUM(M6:M8)</f>
        <v>800000</v>
      </c>
      <c r="N5" s="5">
        <f t="shared" ref="N5:O5" si="1">SUM(N6:N8)</f>
        <v>300000</v>
      </c>
      <c r="O5" s="5">
        <f t="shared" si="1"/>
        <v>1100000</v>
      </c>
      <c r="R5" s="19"/>
    </row>
    <row r="6" spans="1:18" ht="18" customHeight="1">
      <c r="A6" s="26" t="s">
        <v>26</v>
      </c>
      <c r="B6" s="27" t="s">
        <v>18</v>
      </c>
      <c r="C6" s="27" t="s">
        <v>18</v>
      </c>
      <c r="D6" s="27" t="s">
        <v>19</v>
      </c>
      <c r="E6" s="27" t="s">
        <v>30</v>
      </c>
      <c r="F6" s="27"/>
      <c r="G6" s="27" t="s">
        <v>19</v>
      </c>
      <c r="H6" s="27" t="s">
        <v>27</v>
      </c>
      <c r="I6" s="27" t="s">
        <v>23</v>
      </c>
      <c r="J6" s="27" t="s">
        <v>30</v>
      </c>
      <c r="K6" s="27" t="s">
        <v>15</v>
      </c>
      <c r="L6" s="8" t="s">
        <v>54</v>
      </c>
      <c r="M6" s="9">
        <v>300000</v>
      </c>
      <c r="N6" s="10">
        <v>100000</v>
      </c>
      <c r="O6" s="11">
        <f t="shared" ref="O6:O8" si="2">N6+M6</f>
        <v>400000</v>
      </c>
      <c r="R6" s="19"/>
    </row>
    <row r="7" spans="1:18" ht="18" customHeight="1">
      <c r="A7" s="26" t="s">
        <v>26</v>
      </c>
      <c r="B7" s="27" t="s">
        <v>18</v>
      </c>
      <c r="C7" s="27" t="s">
        <v>18</v>
      </c>
      <c r="D7" s="27" t="s">
        <v>19</v>
      </c>
      <c r="E7" s="27" t="s">
        <v>30</v>
      </c>
      <c r="F7" s="27"/>
      <c r="G7" s="27" t="s">
        <v>19</v>
      </c>
      <c r="H7" s="27" t="s">
        <v>27</v>
      </c>
      <c r="I7" s="27" t="s">
        <v>23</v>
      </c>
      <c r="J7" s="27" t="s">
        <v>30</v>
      </c>
      <c r="K7" s="27" t="s">
        <v>48</v>
      </c>
      <c r="L7" s="8" t="s">
        <v>55</v>
      </c>
      <c r="M7" s="9">
        <v>200000</v>
      </c>
      <c r="N7" s="10">
        <v>100000</v>
      </c>
      <c r="O7" s="11">
        <f t="shared" si="2"/>
        <v>300000</v>
      </c>
      <c r="R7" s="19"/>
    </row>
    <row r="8" spans="1:18" ht="18" customHeight="1">
      <c r="A8" s="26" t="s">
        <v>26</v>
      </c>
      <c r="B8" s="27" t="s">
        <v>18</v>
      </c>
      <c r="C8" s="27" t="s">
        <v>18</v>
      </c>
      <c r="D8" s="27" t="s">
        <v>19</v>
      </c>
      <c r="E8" s="27" t="s">
        <v>30</v>
      </c>
      <c r="F8" s="27"/>
      <c r="G8" s="27" t="s">
        <v>19</v>
      </c>
      <c r="H8" s="27" t="s">
        <v>27</v>
      </c>
      <c r="I8" s="27" t="s">
        <v>23</v>
      </c>
      <c r="J8" s="27" t="s">
        <v>30</v>
      </c>
      <c r="K8" s="27" t="s">
        <v>32</v>
      </c>
      <c r="L8" s="8" t="s">
        <v>56</v>
      </c>
      <c r="M8" s="9">
        <v>300000</v>
      </c>
      <c r="N8" s="10">
        <v>100000</v>
      </c>
      <c r="O8" s="11">
        <f t="shared" si="2"/>
        <v>400000</v>
      </c>
      <c r="R8" s="19"/>
    </row>
    <row r="9" spans="1:18" ht="18" customHeight="1">
      <c r="A9" s="30" t="s">
        <v>15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14" t="s">
        <v>16</v>
      </c>
      <c r="M9" s="12">
        <f>M10</f>
        <v>5625927000</v>
      </c>
      <c r="N9" s="7">
        <f t="shared" ref="N9:O9" si="3">N10</f>
        <v>3005190000</v>
      </c>
      <c r="O9" s="13">
        <f t="shared" si="3"/>
        <v>8631117000</v>
      </c>
    </row>
    <row r="10" spans="1:18" ht="18" customHeight="1">
      <c r="A10" s="30" t="s">
        <v>15</v>
      </c>
      <c r="B10" s="31" t="s">
        <v>17</v>
      </c>
      <c r="C10" s="31"/>
      <c r="D10" s="31"/>
      <c r="E10" s="31"/>
      <c r="F10" s="31"/>
      <c r="G10" s="31"/>
      <c r="H10" s="31"/>
      <c r="I10" s="31"/>
      <c r="J10" s="31"/>
      <c r="K10" s="31"/>
      <c r="L10" s="14" t="s">
        <v>76</v>
      </c>
      <c r="M10" s="12">
        <f>M11+M12+M13+M14+M15+M16+M17+M18+M19+M20+M21+M22+M23+M24+M25</f>
        <v>5625927000</v>
      </c>
      <c r="N10" s="12">
        <f t="shared" ref="N10:O10" si="4">N11+N12+N13+N14+N15+N16+N17+N18+N19+N20+N21+N22+N23+N24+N25</f>
        <v>3005190000</v>
      </c>
      <c r="O10" s="12">
        <f t="shared" si="4"/>
        <v>8631117000</v>
      </c>
    </row>
    <row r="11" spans="1:18" ht="18" customHeight="1">
      <c r="A11" s="32" t="s">
        <v>15</v>
      </c>
      <c r="B11" s="33" t="s">
        <v>17</v>
      </c>
      <c r="C11" s="33" t="s">
        <v>18</v>
      </c>
      <c r="D11" s="33" t="s">
        <v>19</v>
      </c>
      <c r="E11" s="33" t="s">
        <v>20</v>
      </c>
      <c r="F11" s="33"/>
      <c r="G11" s="33" t="s">
        <v>19</v>
      </c>
      <c r="H11" s="33" t="s">
        <v>32</v>
      </c>
      <c r="I11" s="33" t="s">
        <v>19</v>
      </c>
      <c r="J11" s="33" t="s">
        <v>19</v>
      </c>
      <c r="K11" s="33" t="s">
        <v>18</v>
      </c>
      <c r="L11" s="15" t="s">
        <v>33</v>
      </c>
      <c r="M11" s="16">
        <v>92000000</v>
      </c>
      <c r="N11" s="10">
        <v>541000000</v>
      </c>
      <c r="O11" s="11">
        <f t="shared" ref="O11:O25" si="5">N11+M11</f>
        <v>633000000</v>
      </c>
    </row>
    <row r="12" spans="1:18" ht="18" customHeight="1">
      <c r="A12" s="32" t="s">
        <v>15</v>
      </c>
      <c r="B12" s="33" t="s">
        <v>17</v>
      </c>
      <c r="C12" s="33" t="s">
        <v>18</v>
      </c>
      <c r="D12" s="33" t="s">
        <v>19</v>
      </c>
      <c r="E12" s="33" t="s">
        <v>20</v>
      </c>
      <c r="F12" s="33"/>
      <c r="G12" s="33" t="s">
        <v>19</v>
      </c>
      <c r="H12" s="33" t="s">
        <v>32</v>
      </c>
      <c r="I12" s="33" t="s">
        <v>19</v>
      </c>
      <c r="J12" s="33" t="s">
        <v>21</v>
      </c>
      <c r="K12" s="33" t="s">
        <v>26</v>
      </c>
      <c r="L12" s="15" t="s">
        <v>34</v>
      </c>
      <c r="M12" s="16">
        <v>200000000</v>
      </c>
      <c r="N12" s="10">
        <v>370000000</v>
      </c>
      <c r="O12" s="11">
        <f t="shared" si="5"/>
        <v>570000000</v>
      </c>
    </row>
    <row r="13" spans="1:18" s="39" customFormat="1" ht="18" customHeight="1">
      <c r="A13" s="34" t="s">
        <v>15</v>
      </c>
      <c r="B13" s="35" t="s">
        <v>17</v>
      </c>
      <c r="C13" s="35" t="s">
        <v>18</v>
      </c>
      <c r="D13" s="35" t="s">
        <v>19</v>
      </c>
      <c r="E13" s="35" t="s">
        <v>20</v>
      </c>
      <c r="F13" s="35"/>
      <c r="G13" s="35" t="s">
        <v>19</v>
      </c>
      <c r="H13" s="35" t="s">
        <v>32</v>
      </c>
      <c r="I13" s="35" t="s">
        <v>20</v>
      </c>
      <c r="J13" s="35" t="s">
        <v>19</v>
      </c>
      <c r="K13" s="35" t="s">
        <v>18</v>
      </c>
      <c r="L13" s="36" t="s">
        <v>35</v>
      </c>
      <c r="M13" s="37">
        <v>80000000</v>
      </c>
      <c r="N13" s="38">
        <v>300000000</v>
      </c>
      <c r="O13" s="11">
        <f t="shared" si="5"/>
        <v>380000000</v>
      </c>
    </row>
    <row r="14" spans="1:18" s="40" customFormat="1" ht="18" customHeight="1">
      <c r="A14" s="34" t="s">
        <v>15</v>
      </c>
      <c r="B14" s="35" t="s">
        <v>17</v>
      </c>
      <c r="C14" s="35" t="s">
        <v>18</v>
      </c>
      <c r="D14" s="35" t="s">
        <v>19</v>
      </c>
      <c r="E14" s="35" t="s">
        <v>20</v>
      </c>
      <c r="F14" s="35"/>
      <c r="G14" s="35" t="s">
        <v>19</v>
      </c>
      <c r="H14" s="35" t="s">
        <v>32</v>
      </c>
      <c r="I14" s="35" t="s">
        <v>20</v>
      </c>
      <c r="J14" s="35" t="s">
        <v>19</v>
      </c>
      <c r="K14" s="35" t="s">
        <v>36</v>
      </c>
      <c r="L14" s="36" t="s">
        <v>37</v>
      </c>
      <c r="M14" s="37">
        <v>40000000</v>
      </c>
      <c r="N14" s="38">
        <v>50000000</v>
      </c>
      <c r="O14" s="11">
        <f t="shared" si="5"/>
        <v>90000000</v>
      </c>
    </row>
    <row r="15" spans="1:18" ht="18" customHeight="1">
      <c r="A15" s="32" t="s">
        <v>15</v>
      </c>
      <c r="B15" s="33" t="s">
        <v>17</v>
      </c>
      <c r="C15" s="33" t="s">
        <v>18</v>
      </c>
      <c r="D15" s="33" t="s">
        <v>19</v>
      </c>
      <c r="E15" s="33" t="s">
        <v>20</v>
      </c>
      <c r="F15" s="33"/>
      <c r="G15" s="33" t="s">
        <v>19</v>
      </c>
      <c r="H15" s="33" t="s">
        <v>32</v>
      </c>
      <c r="I15" s="33" t="s">
        <v>20</v>
      </c>
      <c r="J15" s="33" t="s">
        <v>20</v>
      </c>
      <c r="K15" s="33" t="s">
        <v>18</v>
      </c>
      <c r="L15" s="15" t="s">
        <v>38</v>
      </c>
      <c r="M15" s="16">
        <v>80000000</v>
      </c>
      <c r="N15" s="10">
        <v>755000000</v>
      </c>
      <c r="O15" s="11">
        <f t="shared" si="5"/>
        <v>835000000</v>
      </c>
    </row>
    <row r="16" spans="1:18" ht="18" customHeight="1">
      <c r="A16" s="32" t="s">
        <v>15</v>
      </c>
      <c r="B16" s="33" t="s">
        <v>17</v>
      </c>
      <c r="C16" s="33" t="s">
        <v>18</v>
      </c>
      <c r="D16" s="33" t="s">
        <v>19</v>
      </c>
      <c r="E16" s="33" t="s">
        <v>20</v>
      </c>
      <c r="F16" s="33"/>
      <c r="G16" s="33" t="s">
        <v>19</v>
      </c>
      <c r="H16" s="33" t="s">
        <v>32</v>
      </c>
      <c r="I16" s="33" t="s">
        <v>20</v>
      </c>
      <c r="J16" s="33" t="s">
        <v>20</v>
      </c>
      <c r="K16" s="33" t="s">
        <v>26</v>
      </c>
      <c r="L16" s="15" t="s">
        <v>39</v>
      </c>
      <c r="M16" s="16">
        <v>100000000</v>
      </c>
      <c r="N16" s="10">
        <v>200000000</v>
      </c>
      <c r="O16" s="11">
        <f t="shared" si="5"/>
        <v>300000000</v>
      </c>
    </row>
    <row r="17" spans="1:17" s="40" customFormat="1" ht="18" customHeight="1">
      <c r="A17" s="32" t="s">
        <v>15</v>
      </c>
      <c r="B17" s="33" t="s">
        <v>17</v>
      </c>
      <c r="C17" s="33" t="s">
        <v>18</v>
      </c>
      <c r="D17" s="33" t="s">
        <v>19</v>
      </c>
      <c r="E17" s="33" t="s">
        <v>20</v>
      </c>
      <c r="F17" s="33" t="s">
        <v>40</v>
      </c>
      <c r="G17" s="33" t="s">
        <v>19</v>
      </c>
      <c r="H17" s="33" t="s">
        <v>32</v>
      </c>
      <c r="I17" s="33" t="s">
        <v>20</v>
      </c>
      <c r="J17" s="33" t="s">
        <v>19</v>
      </c>
      <c r="K17" s="33" t="s">
        <v>17</v>
      </c>
      <c r="L17" s="15" t="s">
        <v>41</v>
      </c>
      <c r="M17" s="16">
        <v>50000000</v>
      </c>
      <c r="N17" s="10">
        <v>50000000</v>
      </c>
      <c r="O17" s="11">
        <f t="shared" si="5"/>
        <v>100000000</v>
      </c>
    </row>
    <row r="18" spans="1:17" s="41" customFormat="1" ht="18" customHeight="1">
      <c r="A18" s="32" t="s">
        <v>15</v>
      </c>
      <c r="B18" s="33" t="s">
        <v>17</v>
      </c>
      <c r="C18" s="33" t="s">
        <v>18</v>
      </c>
      <c r="D18" s="33" t="s">
        <v>19</v>
      </c>
      <c r="E18" s="33" t="s">
        <v>30</v>
      </c>
      <c r="F18" s="33"/>
      <c r="G18" s="33" t="s">
        <v>19</v>
      </c>
      <c r="H18" s="33" t="s">
        <v>27</v>
      </c>
      <c r="I18" s="33" t="s">
        <v>23</v>
      </c>
      <c r="J18" s="33" t="s">
        <v>23</v>
      </c>
      <c r="K18" s="33" t="s">
        <v>18</v>
      </c>
      <c r="L18" s="15" t="s">
        <v>42</v>
      </c>
      <c r="M18" s="16">
        <v>64410000</v>
      </c>
      <c r="N18" s="10">
        <v>11940000</v>
      </c>
      <c r="O18" s="11">
        <f t="shared" si="5"/>
        <v>76350000</v>
      </c>
      <c r="Q18" s="42"/>
    </row>
    <row r="19" spans="1:17" ht="18" customHeight="1">
      <c r="A19" s="32" t="s">
        <v>15</v>
      </c>
      <c r="B19" s="33" t="s">
        <v>17</v>
      </c>
      <c r="C19" s="33" t="s">
        <v>36</v>
      </c>
      <c r="D19" s="33" t="s">
        <v>20</v>
      </c>
      <c r="E19" s="33" t="s">
        <v>19</v>
      </c>
      <c r="F19" s="33"/>
      <c r="G19" s="33" t="s">
        <v>19</v>
      </c>
      <c r="H19" s="33" t="s">
        <v>27</v>
      </c>
      <c r="I19" s="33" t="s">
        <v>20</v>
      </c>
      <c r="J19" s="33" t="s">
        <v>20</v>
      </c>
      <c r="K19" s="33" t="s">
        <v>32</v>
      </c>
      <c r="L19" s="15" t="s">
        <v>43</v>
      </c>
      <c r="M19" s="16">
        <v>28000000</v>
      </c>
      <c r="N19" s="10">
        <v>1650000</v>
      </c>
      <c r="O19" s="11">
        <f t="shared" si="5"/>
        <v>29650000</v>
      </c>
    </row>
    <row r="20" spans="1:17" ht="18" customHeight="1">
      <c r="A20" s="32" t="s">
        <v>15</v>
      </c>
      <c r="B20" s="33" t="s">
        <v>17</v>
      </c>
      <c r="C20" s="33" t="s">
        <v>36</v>
      </c>
      <c r="D20" s="33" t="s">
        <v>30</v>
      </c>
      <c r="E20" s="33" t="s">
        <v>30</v>
      </c>
      <c r="F20" s="33"/>
      <c r="G20" s="33" t="s">
        <v>19</v>
      </c>
      <c r="H20" s="33" t="s">
        <v>27</v>
      </c>
      <c r="I20" s="33" t="s">
        <v>20</v>
      </c>
      <c r="J20" s="33" t="s">
        <v>20</v>
      </c>
      <c r="K20" s="33" t="s">
        <v>45</v>
      </c>
      <c r="L20" s="15" t="s">
        <v>46</v>
      </c>
      <c r="M20" s="16">
        <v>1800000000</v>
      </c>
      <c r="N20" s="10">
        <v>300000000</v>
      </c>
      <c r="O20" s="11">
        <f t="shared" si="5"/>
        <v>2100000000</v>
      </c>
    </row>
    <row r="21" spans="1:17" s="41" customFormat="1" ht="18" customHeight="1">
      <c r="A21" s="32" t="s">
        <v>15</v>
      </c>
      <c r="B21" s="33" t="s">
        <v>17</v>
      </c>
      <c r="C21" s="33" t="s">
        <v>40</v>
      </c>
      <c r="D21" s="33" t="s">
        <v>30</v>
      </c>
      <c r="E21" s="33" t="s">
        <v>30</v>
      </c>
      <c r="F21" s="33"/>
      <c r="G21" s="33" t="s">
        <v>19</v>
      </c>
      <c r="H21" s="33" t="s">
        <v>27</v>
      </c>
      <c r="I21" s="33" t="s">
        <v>20</v>
      </c>
      <c r="J21" s="33" t="s">
        <v>19</v>
      </c>
      <c r="K21" s="33" t="s">
        <v>18</v>
      </c>
      <c r="L21" s="15" t="s">
        <v>47</v>
      </c>
      <c r="M21" s="16">
        <v>1985975000</v>
      </c>
      <c r="N21" s="10">
        <v>368150000</v>
      </c>
      <c r="O21" s="11">
        <f t="shared" si="5"/>
        <v>2354125000</v>
      </c>
      <c r="Q21" s="42"/>
    </row>
    <row r="22" spans="1:17" ht="18" customHeight="1">
      <c r="A22" s="32" t="s">
        <v>15</v>
      </c>
      <c r="B22" s="33" t="s">
        <v>17</v>
      </c>
      <c r="C22" s="33" t="s">
        <v>48</v>
      </c>
      <c r="D22" s="33" t="s">
        <v>23</v>
      </c>
      <c r="E22" s="33" t="s">
        <v>22</v>
      </c>
      <c r="F22" s="33"/>
      <c r="G22" s="33" t="s">
        <v>19</v>
      </c>
      <c r="H22" s="33" t="s">
        <v>27</v>
      </c>
      <c r="I22" s="33" t="s">
        <v>20</v>
      </c>
      <c r="J22" s="33" t="s">
        <v>20</v>
      </c>
      <c r="K22" s="33" t="s">
        <v>18</v>
      </c>
      <c r="L22" s="15" t="s">
        <v>49</v>
      </c>
      <c r="M22" s="16">
        <v>40400000</v>
      </c>
      <c r="N22" s="10">
        <v>950000</v>
      </c>
      <c r="O22" s="11">
        <f t="shared" si="5"/>
        <v>41350000</v>
      </c>
    </row>
    <row r="23" spans="1:17" ht="18" customHeight="1">
      <c r="A23" s="32" t="s">
        <v>15</v>
      </c>
      <c r="B23" s="33" t="s">
        <v>17</v>
      </c>
      <c r="C23" s="33" t="s">
        <v>48</v>
      </c>
      <c r="D23" s="33" t="s">
        <v>23</v>
      </c>
      <c r="E23" s="33" t="s">
        <v>22</v>
      </c>
      <c r="F23" s="33"/>
      <c r="G23" s="33" t="s">
        <v>19</v>
      </c>
      <c r="H23" s="33" t="s">
        <v>27</v>
      </c>
      <c r="I23" s="33" t="s">
        <v>20</v>
      </c>
      <c r="J23" s="33" t="s">
        <v>20</v>
      </c>
      <c r="K23" s="33" t="s">
        <v>17</v>
      </c>
      <c r="L23" s="15" t="s">
        <v>50</v>
      </c>
      <c r="M23" s="16">
        <v>454970000</v>
      </c>
      <c r="N23" s="10">
        <v>33000000</v>
      </c>
      <c r="O23" s="11">
        <f t="shared" si="5"/>
        <v>487970000</v>
      </c>
    </row>
    <row r="24" spans="1:17" ht="18" customHeight="1">
      <c r="A24" s="32" t="s">
        <v>15</v>
      </c>
      <c r="B24" s="33" t="s">
        <v>17</v>
      </c>
      <c r="C24" s="33" t="s">
        <v>48</v>
      </c>
      <c r="D24" s="33" t="s">
        <v>25</v>
      </c>
      <c r="E24" s="33" t="s">
        <v>22</v>
      </c>
      <c r="F24" s="33"/>
      <c r="G24" s="33" t="s">
        <v>19</v>
      </c>
      <c r="H24" s="33" t="s">
        <v>27</v>
      </c>
      <c r="I24" s="33" t="s">
        <v>20</v>
      </c>
      <c r="J24" s="33" t="s">
        <v>20</v>
      </c>
      <c r="K24" s="33" t="s">
        <v>26</v>
      </c>
      <c r="L24" s="15" t="s">
        <v>51</v>
      </c>
      <c r="M24" s="16">
        <v>150172000</v>
      </c>
      <c r="N24" s="10">
        <v>10000000</v>
      </c>
      <c r="O24" s="11">
        <f t="shared" si="5"/>
        <v>160172000</v>
      </c>
    </row>
    <row r="25" spans="1:17" ht="18" customHeight="1">
      <c r="A25" s="32" t="s">
        <v>15</v>
      </c>
      <c r="B25" s="33" t="s">
        <v>17</v>
      </c>
      <c r="C25" s="33" t="s">
        <v>44</v>
      </c>
      <c r="D25" s="33" t="s">
        <v>30</v>
      </c>
      <c r="E25" s="33" t="s">
        <v>30</v>
      </c>
      <c r="F25" s="33"/>
      <c r="G25" s="33" t="s">
        <v>19</v>
      </c>
      <c r="H25" s="33" t="s">
        <v>27</v>
      </c>
      <c r="I25" s="33" t="s">
        <v>19</v>
      </c>
      <c r="J25" s="33" t="s">
        <v>20</v>
      </c>
      <c r="K25" s="33" t="s">
        <v>18</v>
      </c>
      <c r="L25" s="15" t="s">
        <v>52</v>
      </c>
      <c r="M25" s="16">
        <v>460000000</v>
      </c>
      <c r="N25" s="10">
        <v>13500000</v>
      </c>
      <c r="O25" s="11">
        <f t="shared" si="5"/>
        <v>473500000</v>
      </c>
    </row>
    <row r="26" spans="1:17" ht="18" customHeight="1">
      <c r="A26" s="24" t="s">
        <v>48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4" t="s">
        <v>58</v>
      </c>
      <c r="M26" s="5">
        <f>M27+M29+M31</f>
        <v>111451000</v>
      </c>
      <c r="N26" s="7">
        <f>N27+N29+N31</f>
        <v>79500000</v>
      </c>
      <c r="O26" s="6">
        <f>O27+O29+O31</f>
        <v>190951000</v>
      </c>
    </row>
    <row r="27" spans="1:17" ht="18" customHeight="1">
      <c r="A27" s="24" t="s">
        <v>48</v>
      </c>
      <c r="B27" s="25" t="s">
        <v>18</v>
      </c>
      <c r="C27" s="25"/>
      <c r="D27" s="25"/>
      <c r="E27" s="25"/>
      <c r="F27" s="25"/>
      <c r="G27" s="25"/>
      <c r="H27" s="25"/>
      <c r="I27" s="25"/>
      <c r="J27" s="25"/>
      <c r="K27" s="25"/>
      <c r="L27" s="4" t="s">
        <v>75</v>
      </c>
      <c r="M27" s="5">
        <f>M28</f>
        <v>31451000</v>
      </c>
      <c r="N27" s="7">
        <f t="shared" ref="N27:O27" si="6">N28</f>
        <v>3050000</v>
      </c>
      <c r="O27" s="6">
        <f t="shared" si="6"/>
        <v>34501000</v>
      </c>
    </row>
    <row r="28" spans="1:17" ht="18" customHeight="1">
      <c r="A28" s="26" t="s">
        <v>48</v>
      </c>
      <c r="B28" s="27" t="s">
        <v>18</v>
      </c>
      <c r="C28" s="27" t="s">
        <v>40</v>
      </c>
      <c r="D28" s="27" t="s">
        <v>30</v>
      </c>
      <c r="E28" s="27" t="s">
        <v>30</v>
      </c>
      <c r="F28" s="27"/>
      <c r="G28" s="27" t="s">
        <v>19</v>
      </c>
      <c r="H28" s="27" t="s">
        <v>27</v>
      </c>
      <c r="I28" s="27" t="s">
        <v>20</v>
      </c>
      <c r="J28" s="27" t="s">
        <v>19</v>
      </c>
      <c r="K28" s="27" t="s">
        <v>17</v>
      </c>
      <c r="L28" s="8" t="s">
        <v>59</v>
      </c>
      <c r="M28" s="9">
        <v>31451000</v>
      </c>
      <c r="N28" s="10">
        <v>3050000</v>
      </c>
      <c r="O28" s="11">
        <f t="shared" ref="O28" si="7">N28+M28</f>
        <v>34501000</v>
      </c>
    </row>
    <row r="29" spans="1:17" ht="18" customHeight="1">
      <c r="A29" s="24" t="s">
        <v>48</v>
      </c>
      <c r="B29" s="25" t="s">
        <v>17</v>
      </c>
      <c r="C29" s="25"/>
      <c r="D29" s="25"/>
      <c r="E29" s="25"/>
      <c r="F29" s="25"/>
      <c r="G29" s="25"/>
      <c r="H29" s="25"/>
      <c r="I29" s="25"/>
      <c r="J29" s="25"/>
      <c r="K29" s="25"/>
      <c r="L29" s="4" t="s">
        <v>77</v>
      </c>
      <c r="M29" s="17">
        <f>M30</f>
        <v>75000000</v>
      </c>
      <c r="N29" s="17">
        <f t="shared" ref="N29:O29" si="8">N30</f>
        <v>72450000</v>
      </c>
      <c r="O29" s="18">
        <f t="shared" si="8"/>
        <v>147450000</v>
      </c>
    </row>
    <row r="30" spans="1:17" ht="18" customHeight="1">
      <c r="A30" s="26" t="s">
        <v>48</v>
      </c>
      <c r="B30" s="27" t="s">
        <v>17</v>
      </c>
      <c r="C30" s="27" t="s">
        <v>26</v>
      </c>
      <c r="D30" s="27" t="s">
        <v>25</v>
      </c>
      <c r="E30" s="27" t="s">
        <v>22</v>
      </c>
      <c r="F30" s="27"/>
      <c r="G30" s="27" t="s">
        <v>19</v>
      </c>
      <c r="H30" s="27" t="s">
        <v>26</v>
      </c>
      <c r="I30" s="27" t="s">
        <v>20</v>
      </c>
      <c r="J30" s="27" t="s">
        <v>25</v>
      </c>
      <c r="K30" s="27" t="s">
        <v>18</v>
      </c>
      <c r="L30" s="8" t="s">
        <v>71</v>
      </c>
      <c r="M30" s="9">
        <v>75000000</v>
      </c>
      <c r="N30" s="10">
        <v>72450000</v>
      </c>
      <c r="O30" s="11">
        <f t="shared" ref="O30" si="9">N30+M30</f>
        <v>147450000</v>
      </c>
    </row>
    <row r="31" spans="1:17" ht="18" customHeight="1">
      <c r="A31" s="24" t="s">
        <v>48</v>
      </c>
      <c r="B31" s="28" t="s">
        <v>36</v>
      </c>
      <c r="C31" s="27"/>
      <c r="D31" s="27"/>
      <c r="E31" s="27"/>
      <c r="F31" s="27"/>
      <c r="G31" s="27"/>
      <c r="H31" s="27"/>
      <c r="I31" s="27"/>
      <c r="J31" s="27"/>
      <c r="K31" s="27"/>
      <c r="L31" s="4" t="s">
        <v>85</v>
      </c>
      <c r="M31" s="17">
        <f>M32</f>
        <v>5000000</v>
      </c>
      <c r="N31" s="17">
        <f t="shared" ref="N31:O31" si="10">N32</f>
        <v>4000000</v>
      </c>
      <c r="O31" s="18">
        <f t="shared" si="10"/>
        <v>9000000</v>
      </c>
    </row>
    <row r="32" spans="1:17" s="55" customFormat="1" ht="18" customHeight="1">
      <c r="A32" s="26" t="s">
        <v>48</v>
      </c>
      <c r="B32" s="27" t="s">
        <v>36</v>
      </c>
      <c r="C32" s="27" t="s">
        <v>26</v>
      </c>
      <c r="D32" s="27" t="s">
        <v>19</v>
      </c>
      <c r="E32" s="27" t="s">
        <v>19</v>
      </c>
      <c r="F32" s="27"/>
      <c r="G32" s="27" t="s">
        <v>19</v>
      </c>
      <c r="H32" s="27" t="s">
        <v>26</v>
      </c>
      <c r="I32" s="27" t="s">
        <v>25</v>
      </c>
      <c r="J32" s="27" t="s">
        <v>19</v>
      </c>
      <c r="K32" s="27" t="s">
        <v>81</v>
      </c>
      <c r="L32" s="8" t="s">
        <v>86</v>
      </c>
      <c r="M32" s="9">
        <v>5000000</v>
      </c>
      <c r="N32" s="10">
        <v>4000000</v>
      </c>
      <c r="O32" s="11">
        <f t="shared" ref="O32" si="11">N32+M32</f>
        <v>9000000</v>
      </c>
    </row>
    <row r="33" spans="1:17" ht="18" customHeight="1">
      <c r="A33" s="24" t="s">
        <v>32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4" t="s">
        <v>61</v>
      </c>
      <c r="M33" s="5">
        <f>M34</f>
        <v>313306000</v>
      </c>
      <c r="N33" s="5">
        <f t="shared" ref="N33:O33" si="12">N34</f>
        <v>401450000</v>
      </c>
      <c r="O33" s="5">
        <f t="shared" si="12"/>
        <v>714756000</v>
      </c>
      <c r="Q33" s="19"/>
    </row>
    <row r="34" spans="1:17" ht="18" customHeight="1">
      <c r="A34" s="24" t="s">
        <v>32</v>
      </c>
      <c r="B34" s="25" t="s">
        <v>18</v>
      </c>
      <c r="C34" s="25"/>
      <c r="D34" s="25"/>
      <c r="E34" s="25"/>
      <c r="F34" s="25"/>
      <c r="G34" s="25"/>
      <c r="H34" s="25"/>
      <c r="I34" s="25"/>
      <c r="J34" s="25"/>
      <c r="K34" s="25"/>
      <c r="L34" s="4" t="s">
        <v>75</v>
      </c>
      <c r="M34" s="5">
        <f>M35+M36+M37</f>
        <v>313306000</v>
      </c>
      <c r="N34" s="7">
        <f>N35+N36+N37</f>
        <v>401450000</v>
      </c>
      <c r="O34" s="6">
        <f>O35+O36+O37</f>
        <v>714756000</v>
      </c>
    </row>
    <row r="35" spans="1:17" ht="18" customHeight="1">
      <c r="A35" s="26" t="s">
        <v>32</v>
      </c>
      <c r="B35" s="27" t="s">
        <v>18</v>
      </c>
      <c r="C35" s="27" t="s">
        <v>32</v>
      </c>
      <c r="D35" s="27" t="s">
        <v>25</v>
      </c>
      <c r="E35" s="27" t="s">
        <v>19</v>
      </c>
      <c r="F35" s="27"/>
      <c r="G35" s="27" t="s">
        <v>19</v>
      </c>
      <c r="H35" s="27" t="s">
        <v>27</v>
      </c>
      <c r="I35" s="27" t="s">
        <v>20</v>
      </c>
      <c r="J35" s="27" t="s">
        <v>23</v>
      </c>
      <c r="K35" s="27" t="s">
        <v>18</v>
      </c>
      <c r="L35" s="8" t="s">
        <v>60</v>
      </c>
      <c r="M35" s="9">
        <v>13306000</v>
      </c>
      <c r="N35" s="10">
        <v>450000</v>
      </c>
      <c r="O35" s="11">
        <f t="shared" ref="O35:O37" si="13">N35+M35</f>
        <v>13756000</v>
      </c>
    </row>
    <row r="36" spans="1:17" ht="18" customHeight="1">
      <c r="A36" s="26" t="s">
        <v>32</v>
      </c>
      <c r="B36" s="27" t="s">
        <v>18</v>
      </c>
      <c r="C36" s="27" t="s">
        <v>32</v>
      </c>
      <c r="D36" s="27" t="s">
        <v>30</v>
      </c>
      <c r="E36" s="27" t="s">
        <v>30</v>
      </c>
      <c r="F36" s="27"/>
      <c r="G36" s="27" t="s">
        <v>19</v>
      </c>
      <c r="H36" s="27" t="s">
        <v>26</v>
      </c>
      <c r="I36" s="27" t="s">
        <v>21</v>
      </c>
      <c r="J36" s="27" t="s">
        <v>23</v>
      </c>
      <c r="K36" s="27" t="s">
        <v>17</v>
      </c>
      <c r="L36" s="8" t="s">
        <v>70</v>
      </c>
      <c r="M36" s="9">
        <v>220000000</v>
      </c>
      <c r="N36" s="10">
        <v>201000000</v>
      </c>
      <c r="O36" s="11">
        <f t="shared" si="13"/>
        <v>421000000</v>
      </c>
    </row>
    <row r="37" spans="1:17" ht="18" customHeight="1">
      <c r="A37" s="26" t="s">
        <v>32</v>
      </c>
      <c r="B37" s="27" t="s">
        <v>18</v>
      </c>
      <c r="C37" s="27" t="s">
        <v>32</v>
      </c>
      <c r="D37" s="27" t="s">
        <v>30</v>
      </c>
      <c r="E37" s="27" t="s">
        <v>30</v>
      </c>
      <c r="F37" s="27">
        <v>23</v>
      </c>
      <c r="G37" s="27">
        <v>1</v>
      </c>
      <c r="H37" s="29" t="s">
        <v>40</v>
      </c>
      <c r="I37" s="27">
        <v>7</v>
      </c>
      <c r="J37" s="27">
        <v>7</v>
      </c>
      <c r="K37" s="27">
        <v>16</v>
      </c>
      <c r="L37" s="8" t="s">
        <v>72</v>
      </c>
      <c r="M37" s="9">
        <v>80000000</v>
      </c>
      <c r="N37" s="10">
        <v>200000000</v>
      </c>
      <c r="O37" s="11">
        <f t="shared" si="13"/>
        <v>280000000</v>
      </c>
    </row>
    <row r="38" spans="1:17" ht="19.5" customHeight="1">
      <c r="A38" s="24">
        <v>11</v>
      </c>
      <c r="B38" s="25"/>
      <c r="C38" s="25"/>
      <c r="D38" s="27"/>
      <c r="E38" s="27"/>
      <c r="F38" s="27"/>
      <c r="G38" s="27"/>
      <c r="H38" s="27"/>
      <c r="I38" s="27"/>
      <c r="J38" s="27"/>
      <c r="K38" s="27"/>
      <c r="L38" s="4" t="s">
        <v>73</v>
      </c>
      <c r="M38" s="5">
        <f>M39+M41</f>
        <v>463000000</v>
      </c>
      <c r="N38" s="5">
        <f>N39+N41</f>
        <v>101950000</v>
      </c>
      <c r="O38" s="6">
        <f>O39+O41</f>
        <v>564950000</v>
      </c>
    </row>
    <row r="39" spans="1:17" ht="19.5" customHeight="1">
      <c r="A39" s="24">
        <v>11</v>
      </c>
      <c r="B39" s="28" t="s">
        <v>18</v>
      </c>
      <c r="C39" s="25"/>
      <c r="D39" s="27"/>
      <c r="E39" s="27"/>
      <c r="F39" s="27"/>
      <c r="G39" s="27"/>
      <c r="H39" s="27"/>
      <c r="I39" s="27"/>
      <c r="J39" s="27"/>
      <c r="K39" s="27"/>
      <c r="L39" s="4" t="s">
        <v>75</v>
      </c>
      <c r="M39" s="5">
        <f>M40</f>
        <v>455000000</v>
      </c>
      <c r="N39" s="5">
        <f t="shared" ref="N39:O39" si="14">N40</f>
        <v>100000000</v>
      </c>
      <c r="O39" s="5">
        <f t="shared" si="14"/>
        <v>555000000</v>
      </c>
    </row>
    <row r="40" spans="1:17" ht="19.5" customHeight="1">
      <c r="A40" s="26">
        <v>11</v>
      </c>
      <c r="B40" s="27" t="s">
        <v>18</v>
      </c>
      <c r="C40" s="29" t="s">
        <v>36</v>
      </c>
      <c r="D40" s="27">
        <v>1</v>
      </c>
      <c r="E40" s="27">
        <v>1</v>
      </c>
      <c r="F40" s="27"/>
      <c r="G40" s="27">
        <v>2</v>
      </c>
      <c r="H40" s="27" t="s">
        <v>27</v>
      </c>
      <c r="I40" s="27" t="s">
        <v>25</v>
      </c>
      <c r="J40" s="27">
        <v>6</v>
      </c>
      <c r="K40" s="29" t="s">
        <v>18</v>
      </c>
      <c r="L40" s="8" t="s">
        <v>74</v>
      </c>
      <c r="M40" s="9">
        <v>455000000</v>
      </c>
      <c r="N40" s="10">
        <v>100000000</v>
      </c>
      <c r="O40" s="11">
        <f t="shared" ref="O40" si="15">N40+M40</f>
        <v>555000000</v>
      </c>
    </row>
    <row r="41" spans="1:17" s="40" customFormat="1" ht="19.5" customHeight="1">
      <c r="A41" s="24">
        <v>11</v>
      </c>
      <c r="B41" s="28" t="s">
        <v>15</v>
      </c>
      <c r="C41" s="25"/>
      <c r="D41" s="27"/>
      <c r="E41" s="27"/>
      <c r="F41" s="27"/>
      <c r="G41" s="27"/>
      <c r="H41" s="27"/>
      <c r="I41" s="27"/>
      <c r="J41" s="27"/>
      <c r="K41" s="27"/>
      <c r="L41" s="4" t="s">
        <v>91</v>
      </c>
      <c r="M41" s="5">
        <f>M42</f>
        <v>8000000</v>
      </c>
      <c r="N41" s="5">
        <f>N42</f>
        <v>1950000</v>
      </c>
      <c r="O41" s="5">
        <f>O42</f>
        <v>9950000</v>
      </c>
    </row>
    <row r="42" spans="1:17" s="55" customFormat="1" ht="19.5" customHeight="1">
      <c r="A42" s="26" t="s">
        <v>67</v>
      </c>
      <c r="B42" s="27" t="s">
        <v>15</v>
      </c>
      <c r="C42" s="29" t="s">
        <v>40</v>
      </c>
      <c r="D42" s="27" t="s">
        <v>23</v>
      </c>
      <c r="E42" s="27" t="s">
        <v>22</v>
      </c>
      <c r="F42" s="27"/>
      <c r="G42" s="27" t="s">
        <v>19</v>
      </c>
      <c r="H42" s="27" t="s">
        <v>27</v>
      </c>
      <c r="I42" s="27" t="s">
        <v>21</v>
      </c>
      <c r="J42" s="27" t="s">
        <v>23</v>
      </c>
      <c r="K42" s="29" t="s">
        <v>26</v>
      </c>
      <c r="L42" s="8" t="s">
        <v>90</v>
      </c>
      <c r="M42" s="9">
        <v>8000000</v>
      </c>
      <c r="N42" s="10">
        <v>1950000</v>
      </c>
      <c r="O42" s="11">
        <f>M42+N42</f>
        <v>9950000</v>
      </c>
    </row>
    <row r="43" spans="1:17" ht="18" customHeight="1">
      <c r="A43" s="24">
        <v>12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4" t="s">
        <v>65</v>
      </c>
      <c r="M43" s="5">
        <f>M44+M48+M53</f>
        <v>1190000000</v>
      </c>
      <c r="N43" s="7">
        <f>N44+N48+N53</f>
        <v>832750000</v>
      </c>
      <c r="O43" s="6">
        <f>O44+O48+O53</f>
        <v>2022750000</v>
      </c>
    </row>
    <row r="44" spans="1:17" ht="18" customHeight="1">
      <c r="A44" s="24" t="s">
        <v>57</v>
      </c>
      <c r="B44" s="25" t="s">
        <v>18</v>
      </c>
      <c r="C44" s="25"/>
      <c r="D44" s="25"/>
      <c r="E44" s="25"/>
      <c r="F44" s="25"/>
      <c r="G44" s="25"/>
      <c r="H44" s="25"/>
      <c r="I44" s="25"/>
      <c r="J44" s="25"/>
      <c r="K44" s="25"/>
      <c r="L44" s="4" t="s">
        <v>75</v>
      </c>
      <c r="M44" s="5">
        <f>M45+M46+M47</f>
        <v>288000000</v>
      </c>
      <c r="N44" s="7">
        <f>N45+N46+N47</f>
        <v>239750000</v>
      </c>
      <c r="O44" s="6">
        <f>O45+O46+O47</f>
        <v>527750000</v>
      </c>
    </row>
    <row r="45" spans="1:17" ht="18" customHeight="1">
      <c r="A45" s="26" t="s">
        <v>57</v>
      </c>
      <c r="B45" s="27" t="s">
        <v>18</v>
      </c>
      <c r="C45" s="27" t="s">
        <v>15</v>
      </c>
      <c r="D45" s="27" t="s">
        <v>30</v>
      </c>
      <c r="E45" s="27" t="s">
        <v>30</v>
      </c>
      <c r="F45" s="27"/>
      <c r="G45" s="27" t="s">
        <v>19</v>
      </c>
      <c r="H45" s="27" t="s">
        <v>27</v>
      </c>
      <c r="I45" s="27" t="s">
        <v>25</v>
      </c>
      <c r="J45" s="27" t="s">
        <v>19</v>
      </c>
      <c r="K45" s="27" t="s">
        <v>27</v>
      </c>
      <c r="L45" s="8" t="s">
        <v>62</v>
      </c>
      <c r="M45" s="9">
        <v>28000000</v>
      </c>
      <c r="N45" s="10">
        <v>11100000</v>
      </c>
      <c r="O45" s="11">
        <f t="shared" ref="O45:O54" si="16">N45+M45</f>
        <v>39100000</v>
      </c>
    </row>
    <row r="46" spans="1:17" ht="18" customHeight="1">
      <c r="A46" s="26" t="s">
        <v>57</v>
      </c>
      <c r="B46" s="27" t="s">
        <v>18</v>
      </c>
      <c r="C46" s="27" t="s">
        <v>15</v>
      </c>
      <c r="D46" s="27" t="s">
        <v>30</v>
      </c>
      <c r="E46" s="27" t="s">
        <v>30</v>
      </c>
      <c r="F46" s="27"/>
      <c r="G46" s="27" t="s">
        <v>19</v>
      </c>
      <c r="H46" s="27" t="s">
        <v>27</v>
      </c>
      <c r="I46" s="27" t="s">
        <v>25</v>
      </c>
      <c r="J46" s="27" t="s">
        <v>23</v>
      </c>
      <c r="K46" s="27" t="s">
        <v>18</v>
      </c>
      <c r="L46" s="8" t="s">
        <v>64</v>
      </c>
      <c r="M46" s="9">
        <v>130000000</v>
      </c>
      <c r="N46" s="10">
        <v>40250000</v>
      </c>
      <c r="O46" s="11">
        <f t="shared" si="16"/>
        <v>170250000</v>
      </c>
    </row>
    <row r="47" spans="1:17" ht="18" customHeight="1">
      <c r="A47" s="26" t="s">
        <v>57</v>
      </c>
      <c r="B47" s="27" t="s">
        <v>18</v>
      </c>
      <c r="C47" s="27" t="s">
        <v>15</v>
      </c>
      <c r="D47" s="27" t="s">
        <v>30</v>
      </c>
      <c r="E47" s="27" t="s">
        <v>30</v>
      </c>
      <c r="F47" s="27"/>
      <c r="G47" s="27" t="s">
        <v>19</v>
      </c>
      <c r="H47" s="27" t="s">
        <v>27</v>
      </c>
      <c r="I47" s="27" t="s">
        <v>25</v>
      </c>
      <c r="J47" s="27" t="s">
        <v>23</v>
      </c>
      <c r="K47" s="27" t="s">
        <v>17</v>
      </c>
      <c r="L47" s="8" t="s">
        <v>63</v>
      </c>
      <c r="M47" s="9">
        <v>130000000</v>
      </c>
      <c r="N47" s="10">
        <v>188400000</v>
      </c>
      <c r="O47" s="11">
        <f t="shared" si="16"/>
        <v>318400000</v>
      </c>
    </row>
    <row r="48" spans="1:17" ht="18" customHeight="1">
      <c r="A48" s="24" t="s">
        <v>57</v>
      </c>
      <c r="B48" s="25" t="s">
        <v>17</v>
      </c>
      <c r="C48" s="25"/>
      <c r="D48" s="25"/>
      <c r="E48" s="25"/>
      <c r="F48" s="25"/>
      <c r="G48" s="25"/>
      <c r="H48" s="25"/>
      <c r="I48" s="25"/>
      <c r="J48" s="25"/>
      <c r="K48" s="25"/>
      <c r="L48" s="4" t="s">
        <v>78</v>
      </c>
      <c r="M48" s="5">
        <f>SUM(M49:M52)</f>
        <v>582000000</v>
      </c>
      <c r="N48" s="5">
        <f>SUM(N49:N52)</f>
        <v>193000000</v>
      </c>
      <c r="O48" s="6">
        <f>SUM(O49:O52)</f>
        <v>775000000</v>
      </c>
    </row>
    <row r="49" spans="1:15" ht="18" customHeight="1">
      <c r="A49" s="26" t="s">
        <v>57</v>
      </c>
      <c r="B49" s="27" t="s">
        <v>17</v>
      </c>
      <c r="C49" s="27" t="s">
        <v>15</v>
      </c>
      <c r="D49" s="27" t="s">
        <v>23</v>
      </c>
      <c r="E49" s="27" t="s">
        <v>19</v>
      </c>
      <c r="F49" s="27"/>
      <c r="G49" s="27" t="s">
        <v>19</v>
      </c>
      <c r="H49" s="27" t="s">
        <v>26</v>
      </c>
      <c r="I49" s="27" t="s">
        <v>20</v>
      </c>
      <c r="J49" s="27" t="s">
        <v>25</v>
      </c>
      <c r="K49" s="27" t="s">
        <v>18</v>
      </c>
      <c r="L49" s="8" t="s">
        <v>82</v>
      </c>
      <c r="M49" s="9">
        <v>70000000</v>
      </c>
      <c r="N49" s="10">
        <v>45000000</v>
      </c>
      <c r="O49" s="11">
        <f t="shared" si="16"/>
        <v>115000000</v>
      </c>
    </row>
    <row r="50" spans="1:15" ht="24">
      <c r="A50" s="26" t="s">
        <v>57</v>
      </c>
      <c r="B50" s="27" t="s">
        <v>17</v>
      </c>
      <c r="C50" s="27" t="s">
        <v>15</v>
      </c>
      <c r="D50" s="27" t="s">
        <v>23</v>
      </c>
      <c r="E50" s="27" t="s">
        <v>19</v>
      </c>
      <c r="F50" s="27"/>
      <c r="G50" s="27" t="s">
        <v>19</v>
      </c>
      <c r="H50" s="27" t="s">
        <v>26</v>
      </c>
      <c r="I50" s="27" t="s">
        <v>20</v>
      </c>
      <c r="J50" s="27" t="s">
        <v>24</v>
      </c>
      <c r="K50" s="27" t="s">
        <v>18</v>
      </c>
      <c r="L50" s="8" t="s">
        <v>28</v>
      </c>
      <c r="M50" s="9">
        <v>130000000</v>
      </c>
      <c r="N50" s="10">
        <v>52000000</v>
      </c>
      <c r="O50" s="11">
        <f t="shared" si="16"/>
        <v>182000000</v>
      </c>
    </row>
    <row r="51" spans="1:15" ht="24">
      <c r="A51" s="26" t="s">
        <v>57</v>
      </c>
      <c r="B51" s="27" t="s">
        <v>17</v>
      </c>
      <c r="C51" s="27" t="s">
        <v>15</v>
      </c>
      <c r="D51" s="27" t="s">
        <v>23</v>
      </c>
      <c r="E51" s="27" t="s">
        <v>19</v>
      </c>
      <c r="F51" s="27"/>
      <c r="G51" s="27" t="s">
        <v>19</v>
      </c>
      <c r="H51" s="27" t="s">
        <v>26</v>
      </c>
      <c r="I51" s="27" t="s">
        <v>20</v>
      </c>
      <c r="J51" s="27" t="s">
        <v>24</v>
      </c>
      <c r="K51" s="27" t="s">
        <v>17</v>
      </c>
      <c r="L51" s="8" t="s">
        <v>29</v>
      </c>
      <c r="M51" s="9">
        <v>220000000</v>
      </c>
      <c r="N51" s="10">
        <v>80000000</v>
      </c>
      <c r="O51" s="11">
        <f t="shared" si="16"/>
        <v>300000000</v>
      </c>
    </row>
    <row r="52" spans="1:15" ht="18" customHeight="1">
      <c r="A52" s="26" t="s">
        <v>57</v>
      </c>
      <c r="B52" s="27" t="s">
        <v>17</v>
      </c>
      <c r="C52" s="27" t="s">
        <v>15</v>
      </c>
      <c r="D52" s="27" t="s">
        <v>23</v>
      </c>
      <c r="E52" s="27" t="s">
        <v>19</v>
      </c>
      <c r="F52" s="27"/>
      <c r="G52" s="27" t="s">
        <v>19</v>
      </c>
      <c r="H52" s="27" t="s">
        <v>26</v>
      </c>
      <c r="I52" s="27" t="s">
        <v>21</v>
      </c>
      <c r="J52" s="27" t="s">
        <v>19</v>
      </c>
      <c r="K52" s="27" t="s">
        <v>36</v>
      </c>
      <c r="L52" s="8" t="s">
        <v>87</v>
      </c>
      <c r="M52" s="9">
        <v>162000000</v>
      </c>
      <c r="N52" s="10">
        <v>16000000</v>
      </c>
      <c r="O52" s="11">
        <f t="shared" si="16"/>
        <v>178000000</v>
      </c>
    </row>
    <row r="53" spans="1:15" ht="17.25" customHeight="1">
      <c r="A53" s="24" t="s">
        <v>57</v>
      </c>
      <c r="B53" s="25" t="s">
        <v>36</v>
      </c>
      <c r="C53" s="25"/>
      <c r="D53" s="25"/>
      <c r="E53" s="25"/>
      <c r="F53" s="25"/>
      <c r="G53" s="25"/>
      <c r="H53" s="25"/>
      <c r="I53" s="25"/>
      <c r="J53" s="25"/>
      <c r="K53" s="25"/>
      <c r="L53" s="4" t="s">
        <v>79</v>
      </c>
      <c r="M53" s="5">
        <f>M54</f>
        <v>320000000</v>
      </c>
      <c r="N53" s="5">
        <f t="shared" ref="N53" si="17">N54</f>
        <v>400000000</v>
      </c>
      <c r="O53" s="6">
        <f>O54</f>
        <v>720000000</v>
      </c>
    </row>
    <row r="54" spans="1:15" ht="24">
      <c r="A54" s="26" t="s">
        <v>57</v>
      </c>
      <c r="B54" s="27" t="s">
        <v>36</v>
      </c>
      <c r="C54" s="27" t="s">
        <v>15</v>
      </c>
      <c r="D54" s="27" t="s">
        <v>19</v>
      </c>
      <c r="E54" s="27" t="s">
        <v>19</v>
      </c>
      <c r="F54" s="27"/>
      <c r="G54" s="27" t="s">
        <v>19</v>
      </c>
      <c r="H54" s="27" t="s">
        <v>26</v>
      </c>
      <c r="I54" s="27" t="s">
        <v>20</v>
      </c>
      <c r="J54" s="27" t="s">
        <v>24</v>
      </c>
      <c r="K54" s="27" t="s">
        <v>17</v>
      </c>
      <c r="L54" s="8" t="s">
        <v>29</v>
      </c>
      <c r="M54" s="9">
        <v>320000000</v>
      </c>
      <c r="N54" s="10">
        <v>400000000</v>
      </c>
      <c r="O54" s="11">
        <f t="shared" si="16"/>
        <v>720000000</v>
      </c>
    </row>
    <row r="55" spans="1:15" ht="20.25" customHeight="1">
      <c r="A55" s="24" t="s">
        <v>45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4" t="s">
        <v>66</v>
      </c>
      <c r="M55" s="5">
        <f>M56+M58</f>
        <v>20170000</v>
      </c>
      <c r="N55" s="7">
        <f>N56+N58</f>
        <v>2510000</v>
      </c>
      <c r="O55" s="6">
        <f>O56+O58</f>
        <v>22680000</v>
      </c>
    </row>
    <row r="56" spans="1:15" ht="18" customHeight="1">
      <c r="A56" s="24" t="s">
        <v>45</v>
      </c>
      <c r="B56" s="25" t="s">
        <v>26</v>
      </c>
      <c r="C56" s="25"/>
      <c r="D56" s="25"/>
      <c r="E56" s="25"/>
      <c r="F56" s="25"/>
      <c r="G56" s="25"/>
      <c r="H56" s="25"/>
      <c r="I56" s="25"/>
      <c r="J56" s="25"/>
      <c r="K56" s="25"/>
      <c r="L56" s="4" t="s">
        <v>80</v>
      </c>
      <c r="M56" s="5">
        <f>M57</f>
        <v>19500000</v>
      </c>
      <c r="N56" s="7">
        <f t="shared" ref="N56:O56" si="18">N57</f>
        <v>2190000</v>
      </c>
      <c r="O56" s="6">
        <f t="shared" si="18"/>
        <v>21690000</v>
      </c>
    </row>
    <row r="57" spans="1:15" ht="18" customHeight="1">
      <c r="A57" s="49" t="s">
        <v>45</v>
      </c>
      <c r="B57" s="50" t="s">
        <v>26</v>
      </c>
      <c r="C57" s="50" t="s">
        <v>44</v>
      </c>
      <c r="D57" s="50" t="s">
        <v>25</v>
      </c>
      <c r="E57" s="50" t="s">
        <v>22</v>
      </c>
      <c r="F57" s="50"/>
      <c r="G57" s="50" t="s">
        <v>19</v>
      </c>
      <c r="H57" s="50" t="s">
        <v>27</v>
      </c>
      <c r="I57" s="50" t="s">
        <v>23</v>
      </c>
      <c r="J57" s="50" t="s">
        <v>20</v>
      </c>
      <c r="K57" s="50" t="s">
        <v>15</v>
      </c>
      <c r="L57" s="51" t="s">
        <v>68</v>
      </c>
      <c r="M57" s="52">
        <v>19500000</v>
      </c>
      <c r="N57" s="53">
        <v>2190000</v>
      </c>
      <c r="O57" s="54">
        <f t="shared" ref="O57:O61" si="19">N57+M57</f>
        <v>21690000</v>
      </c>
    </row>
    <row r="58" spans="1:15" ht="18" customHeight="1">
      <c r="A58" s="43" t="s">
        <v>45</v>
      </c>
      <c r="B58" s="44" t="s">
        <v>36</v>
      </c>
      <c r="C58" s="44"/>
      <c r="D58" s="44"/>
      <c r="E58" s="44"/>
      <c r="F58" s="44"/>
      <c r="G58" s="44"/>
      <c r="H58" s="44"/>
      <c r="I58" s="44"/>
      <c r="J58" s="44"/>
      <c r="K58" s="44"/>
      <c r="L58" s="45" t="s">
        <v>88</v>
      </c>
      <c r="M58" s="46">
        <f>M59</f>
        <v>670000</v>
      </c>
      <c r="N58" s="47">
        <f t="shared" ref="N58:O58" si="20">N59</f>
        <v>320000</v>
      </c>
      <c r="O58" s="48">
        <f t="shared" si="20"/>
        <v>990000</v>
      </c>
    </row>
    <row r="59" spans="1:15" ht="21" customHeight="1">
      <c r="A59" s="26" t="s">
        <v>45</v>
      </c>
      <c r="B59" s="27" t="s">
        <v>36</v>
      </c>
      <c r="C59" s="27" t="s">
        <v>44</v>
      </c>
      <c r="D59" s="27" t="s">
        <v>25</v>
      </c>
      <c r="E59" s="27" t="s">
        <v>22</v>
      </c>
      <c r="F59" s="27"/>
      <c r="G59" s="27" t="s">
        <v>19</v>
      </c>
      <c r="H59" s="27" t="s">
        <v>27</v>
      </c>
      <c r="I59" s="27" t="s">
        <v>25</v>
      </c>
      <c r="J59" s="27" t="s">
        <v>31</v>
      </c>
      <c r="K59" s="27" t="s">
        <v>81</v>
      </c>
      <c r="L59" s="8" t="s">
        <v>89</v>
      </c>
      <c r="M59" s="9">
        <v>670000</v>
      </c>
      <c r="N59" s="10">
        <v>320000</v>
      </c>
      <c r="O59" s="11">
        <f t="shared" ref="O59" si="21">N59+M59</f>
        <v>990000</v>
      </c>
    </row>
    <row r="60" spans="1:15" ht="18" customHeight="1">
      <c r="A60" s="43">
        <v>19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" t="s">
        <v>94</v>
      </c>
      <c r="M60" s="46">
        <f>SUM(M61:M63)</f>
        <v>20800000</v>
      </c>
      <c r="N60" s="47">
        <f>SUM(N61:N63)</f>
        <v>26350000</v>
      </c>
      <c r="O60" s="48">
        <f>SUM(O61:O63)</f>
        <v>47150000</v>
      </c>
    </row>
    <row r="61" spans="1:15" s="55" customFormat="1" ht="24.95" customHeight="1">
      <c r="A61" s="26">
        <v>19</v>
      </c>
      <c r="B61" s="27">
        <v>0</v>
      </c>
      <c r="C61" s="27">
        <v>3</v>
      </c>
      <c r="D61" s="27">
        <v>1</v>
      </c>
      <c r="E61" s="27">
        <v>1</v>
      </c>
      <c r="F61" s="27"/>
      <c r="G61" s="27" t="s">
        <v>19</v>
      </c>
      <c r="H61" s="27">
        <v>3</v>
      </c>
      <c r="I61" s="27">
        <v>2</v>
      </c>
      <c r="J61" s="27">
        <v>4</v>
      </c>
      <c r="K61" s="27">
        <v>1</v>
      </c>
      <c r="L61" s="8" t="s">
        <v>95</v>
      </c>
      <c r="M61" s="9">
        <v>5700000</v>
      </c>
      <c r="N61" s="10">
        <v>10550000</v>
      </c>
      <c r="O61" s="11">
        <f t="shared" si="19"/>
        <v>16250000</v>
      </c>
    </row>
    <row r="62" spans="1:15" ht="24.95" customHeight="1">
      <c r="A62" s="26">
        <v>19</v>
      </c>
      <c r="B62" s="27">
        <v>0</v>
      </c>
      <c r="C62" s="27">
        <v>3</v>
      </c>
      <c r="D62" s="27">
        <v>1</v>
      </c>
      <c r="E62" s="27">
        <v>1</v>
      </c>
      <c r="F62" s="27"/>
      <c r="G62" s="27" t="s">
        <v>19</v>
      </c>
      <c r="H62" s="27">
        <v>3</v>
      </c>
      <c r="I62" s="27">
        <v>2</v>
      </c>
      <c r="J62" s="27">
        <v>3</v>
      </c>
      <c r="K62" s="27">
        <v>2</v>
      </c>
      <c r="L62" s="8" t="s">
        <v>96</v>
      </c>
      <c r="M62" s="9">
        <v>11500000</v>
      </c>
      <c r="N62" s="10">
        <v>6500000</v>
      </c>
      <c r="O62" s="11">
        <f t="shared" ref="O62" si="22">N62+M62</f>
        <v>18000000</v>
      </c>
    </row>
    <row r="63" spans="1:15" ht="24.95" customHeight="1">
      <c r="A63" s="26">
        <v>19</v>
      </c>
      <c r="B63" s="27">
        <v>0</v>
      </c>
      <c r="C63" s="27">
        <v>3</v>
      </c>
      <c r="D63" s="27">
        <v>1</v>
      </c>
      <c r="E63" s="27">
        <v>1</v>
      </c>
      <c r="F63" s="27"/>
      <c r="G63" s="27" t="s">
        <v>19</v>
      </c>
      <c r="H63" s="27">
        <v>3</v>
      </c>
      <c r="I63" s="27">
        <v>7</v>
      </c>
      <c r="J63" s="27">
        <v>3</v>
      </c>
      <c r="K63" s="27">
        <v>3</v>
      </c>
      <c r="L63" s="8" t="s">
        <v>97</v>
      </c>
      <c r="M63" s="9">
        <v>3600000</v>
      </c>
      <c r="N63" s="10">
        <v>9300000</v>
      </c>
      <c r="O63" s="11">
        <f t="shared" ref="O63" si="23">N63+M63</f>
        <v>12900000</v>
      </c>
    </row>
    <row r="64" spans="1:15" hidden="1">
      <c r="M64" s="20"/>
    </row>
    <row r="65" spans="12:15" hidden="1">
      <c r="M65" s="19">
        <f>M55+M43+M38+M33+M26+M9+M4</f>
        <v>7724654000</v>
      </c>
      <c r="N65" s="19">
        <f>N55+N43+N38+N33+N26+N9+N4+N60</f>
        <v>4450000000</v>
      </c>
      <c r="O65" s="19">
        <f>O55+O43+O38+O33+O26+O9+O4</f>
        <v>12148304000</v>
      </c>
    </row>
    <row r="66" spans="12:15" hidden="1">
      <c r="N66" s="19"/>
    </row>
    <row r="67" spans="12:15" hidden="1">
      <c r="M67" s="19"/>
      <c r="N67" s="19"/>
      <c r="O67" s="19"/>
    </row>
    <row r="68" spans="12:15" hidden="1">
      <c r="L68" s="56" t="s">
        <v>92</v>
      </c>
      <c r="M68" s="19"/>
      <c r="N68" s="59">
        <v>3980000000</v>
      </c>
      <c r="O68" s="19"/>
    </row>
    <row r="69" spans="12:15" hidden="1">
      <c r="L69" s="56" t="s">
        <v>93</v>
      </c>
      <c r="M69" s="19"/>
      <c r="N69" s="58">
        <v>470000000</v>
      </c>
      <c r="O69" s="19"/>
    </row>
    <row r="70" spans="12:15" hidden="1">
      <c r="L70" s="56"/>
      <c r="M70" s="19"/>
      <c r="N70" s="60">
        <f>SUM(N68:N69)</f>
        <v>4450000000</v>
      </c>
      <c r="O70" s="19"/>
    </row>
    <row r="71" spans="12:15" hidden="1">
      <c r="L71" s="56"/>
      <c r="M71" s="19"/>
      <c r="N71" s="60"/>
      <c r="O71" s="19"/>
    </row>
    <row r="72" spans="12:15" hidden="1">
      <c r="L72" s="56" t="s">
        <v>98</v>
      </c>
      <c r="M72" s="19"/>
      <c r="N72" s="57">
        <v>563000</v>
      </c>
      <c r="O72" s="19"/>
    </row>
    <row r="73" spans="12:15" hidden="1">
      <c r="L73" s="56" t="s">
        <v>99</v>
      </c>
      <c r="M73" s="19"/>
      <c r="N73" s="57">
        <v>4000000</v>
      </c>
      <c r="O73" s="19"/>
    </row>
    <row r="74" spans="12:15" hidden="1">
      <c r="L74" s="56" t="s">
        <v>100</v>
      </c>
      <c r="M74" s="19"/>
      <c r="N74" s="57">
        <v>437000</v>
      </c>
      <c r="O74" s="19"/>
    </row>
    <row r="75" spans="12:15" hidden="1">
      <c r="L75" s="56"/>
      <c r="M75" s="19"/>
      <c r="N75" s="19">
        <f>SUM(N72:N74)</f>
        <v>5000000</v>
      </c>
      <c r="O75" s="19"/>
    </row>
    <row r="76" spans="12:15" hidden="1">
      <c r="L76" s="56"/>
      <c r="M76" s="19"/>
      <c r="N76" s="19">
        <f>SUM(N68:N74)</f>
        <v>8905000000</v>
      </c>
      <c r="O76" s="19"/>
    </row>
    <row r="77" spans="12:15" hidden="1">
      <c r="L77" s="56"/>
      <c r="M77" s="19"/>
      <c r="N77" s="19"/>
      <c r="O77" s="19"/>
    </row>
    <row r="78" spans="12:15" hidden="1">
      <c r="M78" s="19"/>
      <c r="N78" s="19"/>
      <c r="O78" s="19"/>
    </row>
    <row r="79" spans="12:15" hidden="1">
      <c r="M79" s="19"/>
      <c r="N79" s="19">
        <f>N76-N65</f>
        <v>4455000000</v>
      </c>
      <c r="O79" s="19"/>
    </row>
    <row r="80" spans="12:15">
      <c r="M80" s="19"/>
      <c r="N80" s="19"/>
      <c r="O80" s="19"/>
    </row>
  </sheetData>
  <mergeCells count="10">
    <mergeCell ref="A1:O1"/>
    <mergeCell ref="L2:L3"/>
    <mergeCell ref="M2:M3"/>
    <mergeCell ref="N2:N3"/>
    <mergeCell ref="O2:O3"/>
    <mergeCell ref="A2:B2"/>
    <mergeCell ref="C2:E2"/>
    <mergeCell ref="F2:F3"/>
    <mergeCell ref="G2:G3"/>
    <mergeCell ref="H2:K2"/>
  </mergeCells>
  <pageMargins left="0.98425196850393704" right="0" top="0.74803149606299213" bottom="0.31496062992125984" header="0" footer="0"/>
  <pageSetup paperSize="9" scale="95" firstPageNumber="2" orientation="landscape" useFirstPageNumber="1" r:id="rId1"/>
  <headerFooter>
    <oddFooter>&amp;C- &amp;P -</oddFooter>
  </headerFooter>
  <rowBreaks count="2" manualBreakCount="2">
    <brk id="25" max="14" man="1"/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Blank_A4</vt:lpstr>
      <vt:lpstr>Blank_A4!Print_Area</vt:lpstr>
      <vt:lpstr>Blank_A4!Print_Titles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2022-05-28T09:49:06Z</dcterms:created>
  <dcterms:modified xsi:type="dcterms:W3CDTF">2023-10-05T14:14:47Z</dcterms:modified>
</cp:coreProperties>
</file>