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_xlnm.Print_Titles" localSheetId="0">'Sayfa1'!$5:$7</definedName>
  </definedNames>
  <calcPr fullCalcOnLoad="1"/>
</workbook>
</file>

<file path=xl/sharedStrings.xml><?xml version="1.0" encoding="utf-8"?>
<sst xmlns="http://schemas.openxmlformats.org/spreadsheetml/2006/main" count="335" uniqueCount="165">
  <si>
    <t>"A" CETVELİ ÖDENEKLER</t>
  </si>
  <si>
    <t>(Madde 2)</t>
  </si>
  <si>
    <t>KURUM ADI : TOPRAK ÜRÜNLERİ KURUMU</t>
  </si>
  <si>
    <t>KURUM.</t>
  </si>
  <si>
    <t xml:space="preserve">FONKSİYONEL </t>
  </si>
  <si>
    <t>FİN.</t>
  </si>
  <si>
    <t xml:space="preserve">EKONOMİK </t>
  </si>
  <si>
    <t>AÇIKLAMA</t>
  </si>
  <si>
    <t>2018 BÜTÇE ÖDENEĞİ (TL)</t>
  </si>
  <si>
    <t>ARTIŞ VEYA AZALIŞ (TL)</t>
  </si>
  <si>
    <t>SINIF.</t>
  </si>
  <si>
    <t>SINIFLANDIRMA</t>
  </si>
  <si>
    <t>I</t>
  </si>
  <si>
    <t>II</t>
  </si>
  <si>
    <t>III</t>
  </si>
  <si>
    <t>IV</t>
  </si>
  <si>
    <t>38</t>
  </si>
  <si>
    <t>TOPRAK ÜRÜNLERİ KURUMU</t>
  </si>
  <si>
    <t>00</t>
  </si>
  <si>
    <t>04</t>
  </si>
  <si>
    <t>EKONOMİK İŞLER VE HİZMETLER</t>
  </si>
  <si>
    <t>2</t>
  </si>
  <si>
    <t>Tarım, Ormancılık, Balıkçılık ve Avcılık Hizmetleri</t>
  </si>
  <si>
    <t>1</t>
  </si>
  <si>
    <t>Tarım Hizmetleri</t>
  </si>
  <si>
    <t>Mahalli Kaynaklar</t>
  </si>
  <si>
    <t>01</t>
  </si>
  <si>
    <t>PERSONEL GİDERLERİ</t>
  </si>
  <si>
    <t xml:space="preserve">MEMUR MAAŞLARI </t>
  </si>
  <si>
    <t>Temel Maaşlar</t>
  </si>
  <si>
    <t>Memur Maaşları</t>
  </si>
  <si>
    <t>3</t>
  </si>
  <si>
    <t>Ödenekler</t>
  </si>
  <si>
    <t>5</t>
  </si>
  <si>
    <t>Ek Çalışma Karşılıkları</t>
  </si>
  <si>
    <t>İŞÇİLER</t>
  </si>
  <si>
    <t>İşçilerin Ücretleri</t>
  </si>
  <si>
    <t>Daimi İşçilerin Ücretleri</t>
  </si>
  <si>
    <t>02</t>
  </si>
  <si>
    <t>İşçilerin İhbar ve Kıdem Tazminatları</t>
  </si>
  <si>
    <t>İşçilerin Ek Mesaileri</t>
  </si>
  <si>
    <t>6</t>
  </si>
  <si>
    <t>İşçilerin Tahsisatları</t>
  </si>
  <si>
    <t>9</t>
  </si>
  <si>
    <t>İşçilerin Diğer Ödemeleri</t>
  </si>
  <si>
    <t>4</t>
  </si>
  <si>
    <t>GEÇİCİ PERSONEL</t>
  </si>
  <si>
    <t>Temel Maaş ve Ücretler</t>
  </si>
  <si>
    <t>Geçici Memur Maaşları</t>
  </si>
  <si>
    <t>Ücret ve Diğer Ödemeler</t>
  </si>
  <si>
    <t>90</t>
  </si>
  <si>
    <t>SOSYAL GÜVENLİK KURUMUNA KURUM PRİMİ GİDERLERİ</t>
  </si>
  <si>
    <t xml:space="preserve">MEMURLAR </t>
  </si>
  <si>
    <t>Sosyal Sigorta Kurumuna</t>
  </si>
  <si>
    <t>İhtiyat Sandığına</t>
  </si>
  <si>
    <t>03</t>
  </si>
  <si>
    <t>MAL VE HİZMET ALIM GİDERLERİ</t>
  </si>
  <si>
    <t>TÜKETİME YÖNELİK MAL VE MALZEME ALIMLARI</t>
  </si>
  <si>
    <t>Kırtasiye ve Büro Malzemesi Alımları</t>
  </si>
  <si>
    <t>Kırtasiye Alımları</t>
  </si>
  <si>
    <t>Büro Malzemesi Alımları</t>
  </si>
  <si>
    <t>Periyodik Yayın Alımları</t>
  </si>
  <si>
    <t>05</t>
  </si>
  <si>
    <t>Baskı ve Cilt Giderleri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</si>
  <si>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</si>
  <si>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</si>
  <si>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</si>
  <si>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</si>
  <si>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</si>
  <si>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</si>
  <si>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</si>
  <si>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Giyim ve Kuşam Alımları</t>
  </si>
  <si>
    <t>Giyecek Alımları (Kişisel Kuşam ve Donanım Dahil)</t>
  </si>
  <si>
    <t>Özel Malzeme Alımları</t>
  </si>
  <si>
    <t>Laboratuvar Malzemesi ve Kimyevi Temrinlik Malzeme Alımları</t>
  </si>
  <si>
    <t>Zirai Malzeme ve İlaç Alımları</t>
  </si>
  <si>
    <t>Diğer Özel Malzeme Alımları</t>
  </si>
  <si>
    <t>Diğer Tüketim Mal ve Malzemesi Alımları</t>
  </si>
  <si>
    <t>YOLLUKLAR</t>
  </si>
  <si>
    <t>Yurtiçi Geçici Görev Yollukları</t>
  </si>
  <si>
    <t>Yurtdışı Geçici Görev Yollukları</t>
  </si>
  <si>
    <t>GÖREV GİDERLERİ</t>
  </si>
  <si>
    <t>Yasal Giderler</t>
  </si>
  <si>
    <t>Mahkeme Harç ve Giderleri</t>
  </si>
  <si>
    <t>Diğer Yasal Giderler</t>
  </si>
  <si>
    <t>Ödenecek Vergi, Resim, Harçlar ve Benzeri Giderler</t>
  </si>
  <si>
    <t>Vergi Ödemeleri ve Benzeri Giderleri</t>
  </si>
  <si>
    <t>İşletme Ruhsatı Ödemeleri ve Benzeri Giderler</t>
  </si>
  <si>
    <t>HİZMET ALIMLARI</t>
  </si>
  <si>
    <t>Haberleşme Giderleri</t>
  </si>
  <si>
    <t>Posta ve Telgraf Giderleri</t>
  </si>
  <si>
    <t>Telefon Abonelik ve Kullanım Ücretleri</t>
  </si>
  <si>
    <t>Bilgiye Abonelik Giderleri (İnternet abonelik ücretleri dahil)</t>
  </si>
  <si>
    <t>Taşıma Giderleri</t>
  </si>
  <si>
    <t>Yük Taşıma Giderleri</t>
  </si>
  <si>
    <t>Diğer Taşıma Giderleri</t>
  </si>
  <si>
    <t>Tarifeye Bağlı Ödemeler</t>
  </si>
  <si>
    <t>İlan Giderleri</t>
  </si>
  <si>
    <t>Sigorta Giderleri</t>
  </si>
  <si>
    <t>Komisyon Giderleri</t>
  </si>
  <si>
    <t>Kiralar</t>
  </si>
  <si>
    <t>Taşıt Kiralaması Giderleri</t>
  </si>
  <si>
    <t>İş Makinesi Kiralanması Giderleri</t>
  </si>
  <si>
    <t>Hizmet Binası Kiralama Giderleri</t>
  </si>
  <si>
    <t>07</t>
  </si>
  <si>
    <t>Arsa Arazi Kiralanması Giderleri</t>
  </si>
  <si>
    <t>Diğer Hizmet Alımları</t>
  </si>
  <si>
    <t>TEMSİL VE TANITMA GİDERLERİ</t>
  </si>
  <si>
    <t>Temsil Giderleri</t>
  </si>
  <si>
    <t>Ağırlama, Tören, Fuar, Organizasyon Giderleri</t>
  </si>
  <si>
    <t>Tanıtma Giderleri</t>
  </si>
  <si>
    <t>Tanıtma, Ağırlama, Tören, Fuar, Organizasyon Giderleri</t>
  </si>
  <si>
    <t>7</t>
  </si>
  <si>
    <t>MENKUL MAL, GAYRİMADDİ HAK ALIM, BAK. VE ONA. GİD.</t>
  </si>
  <si>
    <t>Menkul Mal Alım Giderleri</t>
  </si>
  <si>
    <t>Büro ve İşyeri Mal ve Malzeme Alımları</t>
  </si>
  <si>
    <t>Büro ve İşyeri Makine ve Techizat Alımları</t>
  </si>
  <si>
    <t>Avadanlık ve Yedek Parça Alımları</t>
  </si>
  <si>
    <t>Yangından Korunma Malzemeleri Alımları</t>
  </si>
  <si>
    <t>Teknik Techizat Alımları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</si>
  <si>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</si>
  <si>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</si>
  <si>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</si>
  <si>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</si>
  <si>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</si>
  <si>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</si>
  <si>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</si>
  <si>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İş Makinesi Onarım Giderleri</t>
  </si>
  <si>
    <t>Laboratuar Cihaz Bakım ve Onarım Giderleri</t>
  </si>
  <si>
    <t>8</t>
  </si>
  <si>
    <t>GAYRİMENKUL MAL BAKIM VE ONARIM GİDERLERİ</t>
  </si>
  <si>
    <t>Hizmet Binaları ve Depoların Bakım ve Onarım Giderleri</t>
  </si>
  <si>
    <t>Büro Bakım ve Onarım Giderleri</t>
  </si>
  <si>
    <t>Atölye ve Tesis Binaları Bakım ve Onarım Giderleri</t>
  </si>
  <si>
    <t>Diğer Hizmet Binası Bakım ve Onarım Giderleri</t>
  </si>
  <si>
    <t>FAİZ GİDERLERİ</t>
  </si>
  <si>
    <t>KISA VADELİ NAKİT İŞLEMLERE AİT FAİZ GİDERLERİ</t>
  </si>
  <si>
    <t>Kısa Vadeli Nakit İşlemlere Ait Faiz Giderleri</t>
  </si>
  <si>
    <t>TL Cinsinden Kısa Vadeli Nakit İşlemlere Ait Faiz Giderleri</t>
  </si>
  <si>
    <t>Döviz Cinsinden Kısa Vadeli Nakit İşlemlere Ait Faiz Giderleri</t>
  </si>
  <si>
    <t>CARİ TRANSFERLER</t>
  </si>
  <si>
    <t>HANE HALKINA YAPILAN TRANSFERLER</t>
  </si>
  <si>
    <t>Sosyal Amaçlı Transferler</t>
  </si>
  <si>
    <t>12</t>
  </si>
  <si>
    <t>Emekli Maaşları</t>
  </si>
  <si>
    <t>13</t>
  </si>
  <si>
    <t>Emekli İkramiyeleri</t>
  </si>
  <si>
    <t>Jeneratör Temini Projesi</t>
  </si>
  <si>
    <t>MAHALLİ PROJE</t>
  </si>
  <si>
    <t>06</t>
  </si>
  <si>
    <t>SERMAYE GİDERLERİ</t>
  </si>
  <si>
    <t>MAMUL MAL ALIMLARI</t>
  </si>
  <si>
    <t>Büro ve İşyeri Makine Techizat Alımları</t>
  </si>
  <si>
    <t>08</t>
  </si>
  <si>
    <t>Jeneratör Alımları</t>
  </si>
  <si>
    <t>STOK ALIMLARI</t>
  </si>
  <si>
    <t>Tarımsal Ürünler</t>
  </si>
  <si>
    <t>Buğday Alımları</t>
  </si>
  <si>
    <t>Arpa Alımları</t>
  </si>
  <si>
    <t>Diğer</t>
  </si>
  <si>
    <t>2018 TADİL ÖDENEK (TL)</t>
  </si>
  <si>
    <t>2019 BÜTÇE ÖDENEĞİ (TL)</t>
  </si>
  <si>
    <t xml:space="preserve">Diğer Personele Yapılan Diğer Ödemeler </t>
  </si>
  <si>
    <t>Geçici (Mevsimlik Dahil) İşçilerin Ücretleri</t>
  </si>
  <si>
    <t>DİĞER PERSONEL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</si>
</sst>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ont="0" applyFill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3" fillId="0" borderId="0" xfId="55" applyNumberFormat="1" applyFont="1" applyFill="1" applyAlignment="1">
      <alignment horizontal="center"/>
    </xf>
    <xf numFmtId="0" fontId="3" fillId="0" borderId="0" xfId="55" applyFont="1" applyBorder="1" applyAlignment="1">
      <alignment/>
    </xf>
    <xf numFmtId="0" fontId="3" fillId="0" borderId="0" xfId="55" applyFont="1" applyAlignment="1">
      <alignment/>
    </xf>
    <xf numFmtId="49" fontId="3" fillId="0" borderId="10" xfId="55" applyNumberFormat="1" applyFont="1" applyBorder="1" applyAlignment="1">
      <alignment horizontal="center"/>
    </xf>
    <xf numFmtId="49" fontId="3" fillId="0" borderId="11" xfId="55" applyNumberFormat="1" applyFont="1" applyBorder="1" applyAlignment="1">
      <alignment horizontal="center"/>
    </xf>
    <xf numFmtId="49" fontId="3" fillId="0" borderId="12" xfId="55" applyNumberFormat="1" applyFont="1" applyBorder="1" applyAlignment="1">
      <alignment horizontal="center"/>
    </xf>
    <xf numFmtId="49" fontId="3" fillId="0" borderId="12" xfId="55" applyNumberFormat="1" applyFont="1" applyBorder="1" applyAlignment="1">
      <alignment horizontal="left"/>
    </xf>
    <xf numFmtId="49" fontId="3" fillId="0" borderId="13" xfId="55" applyNumberFormat="1" applyFont="1" applyBorder="1" applyAlignment="1">
      <alignment horizontal="center"/>
    </xf>
    <xf numFmtId="49" fontId="3" fillId="0" borderId="14" xfId="55" applyNumberFormat="1" applyFont="1" applyBorder="1" applyAlignment="1">
      <alignment horizontal="center"/>
    </xf>
    <xf numFmtId="49" fontId="3" fillId="0" borderId="15" xfId="55" applyNumberFormat="1" applyFont="1" applyBorder="1" applyAlignment="1">
      <alignment horizontal="center"/>
    </xf>
    <xf numFmtId="49" fontId="3" fillId="0" borderId="15" xfId="55" applyNumberFormat="1" applyFont="1" applyBorder="1" applyAlignment="1">
      <alignment horizontal="left"/>
    </xf>
    <xf numFmtId="4" fontId="3" fillId="33" borderId="15" xfId="55" applyNumberFormat="1" applyFont="1" applyFill="1" applyBorder="1" applyAlignment="1">
      <alignment horizontal="right"/>
    </xf>
    <xf numFmtId="4" fontId="3" fillId="0" borderId="15" xfId="55" applyNumberFormat="1" applyFont="1" applyFill="1" applyBorder="1" applyAlignment="1">
      <alignment horizontal="right"/>
    </xf>
    <xf numFmtId="49" fontId="4" fillId="0" borderId="13" xfId="55" applyNumberFormat="1" applyFont="1" applyBorder="1" applyAlignment="1">
      <alignment horizontal="center"/>
    </xf>
    <xf numFmtId="49" fontId="4" fillId="0" borderId="14" xfId="55" applyNumberFormat="1" applyFont="1" applyBorder="1" applyAlignment="1">
      <alignment horizontal="center"/>
    </xf>
    <xf numFmtId="49" fontId="4" fillId="0" borderId="15" xfId="55" applyNumberFormat="1" applyFont="1" applyBorder="1" applyAlignment="1">
      <alignment horizontal="center"/>
    </xf>
    <xf numFmtId="49" fontId="4" fillId="0" borderId="15" xfId="55" applyNumberFormat="1" applyFont="1" applyBorder="1" applyAlignment="1">
      <alignment horizontal="left"/>
    </xf>
    <xf numFmtId="4" fontId="42" fillId="33" borderId="15" xfId="55" applyNumberFormat="1" applyFont="1" applyFill="1" applyBorder="1" applyAlignment="1">
      <alignment horizontal="right"/>
    </xf>
    <xf numFmtId="4" fontId="42" fillId="0" borderId="15" xfId="55" applyNumberFormat="1" applyFont="1" applyFill="1" applyBorder="1" applyAlignment="1">
      <alignment horizontal="right"/>
    </xf>
    <xf numFmtId="4" fontId="42" fillId="0" borderId="16" xfId="0" applyNumberFormat="1" applyFont="1" applyBorder="1" applyAlignment="1">
      <alignment/>
    </xf>
    <xf numFmtId="0" fontId="42" fillId="0" borderId="0" xfId="0" applyFont="1" applyAlignment="1">
      <alignment/>
    </xf>
    <xf numFmtId="4" fontId="41" fillId="33" borderId="15" xfId="55" applyNumberFormat="1" applyFont="1" applyFill="1" applyBorder="1" applyAlignment="1">
      <alignment horizontal="right"/>
    </xf>
    <xf numFmtId="4" fontId="4" fillId="33" borderId="15" xfId="55" applyNumberFormat="1" applyFont="1" applyFill="1" applyBorder="1" applyAlignment="1">
      <alignment horizontal="right"/>
    </xf>
    <xf numFmtId="4" fontId="4" fillId="0" borderId="15" xfId="55" applyNumberFormat="1" applyFont="1" applyFill="1" applyBorder="1" applyAlignment="1">
      <alignment horizontal="right"/>
    </xf>
    <xf numFmtId="2" fontId="41" fillId="0" borderId="0" xfId="0" applyNumberFormat="1" applyFont="1" applyAlignment="1">
      <alignment/>
    </xf>
    <xf numFmtId="0" fontId="3" fillId="0" borderId="0" xfId="56" applyFont="1">
      <alignment/>
      <protection/>
    </xf>
    <xf numFmtId="4" fontId="3" fillId="0" borderId="0" xfId="55" applyNumberFormat="1" applyFont="1" applyFill="1" applyAlignment="1">
      <alignment/>
    </xf>
    <xf numFmtId="0" fontId="6" fillId="0" borderId="17" xfId="55" applyFont="1" applyBorder="1" applyAlignment="1">
      <alignment horizontal="center" vertical="center"/>
    </xf>
    <xf numFmtId="0" fontId="6" fillId="0" borderId="18" xfId="55" applyFont="1" applyBorder="1" applyAlignment="1">
      <alignment horizontal="center" vertical="center"/>
    </xf>
    <xf numFmtId="4" fontId="3" fillId="33" borderId="19" xfId="55" applyNumberFormat="1" applyFont="1" applyFill="1" applyBorder="1" applyAlignment="1">
      <alignment horizontal="right"/>
    </xf>
    <xf numFmtId="4" fontId="41" fillId="33" borderId="19" xfId="55" applyNumberFormat="1" applyFont="1" applyFill="1" applyBorder="1" applyAlignment="1">
      <alignment horizontal="right"/>
    </xf>
    <xf numFmtId="4" fontId="3" fillId="0" borderId="19" xfId="55" applyNumberFormat="1" applyFont="1" applyFill="1" applyBorder="1" applyAlignment="1">
      <alignment horizontal="right"/>
    </xf>
    <xf numFmtId="49" fontId="4" fillId="0" borderId="20" xfId="55" applyNumberFormat="1" applyFont="1" applyBorder="1" applyAlignment="1">
      <alignment horizontal="center"/>
    </xf>
    <xf numFmtId="49" fontId="4" fillId="0" borderId="21" xfId="55" applyNumberFormat="1" applyFont="1" applyBorder="1" applyAlignment="1">
      <alignment horizontal="center"/>
    </xf>
    <xf numFmtId="49" fontId="4" fillId="0" borderId="22" xfId="55" applyNumberFormat="1" applyFont="1" applyBorder="1" applyAlignment="1">
      <alignment horizontal="center"/>
    </xf>
    <xf numFmtId="49" fontId="4" fillId="0" borderId="22" xfId="55" applyNumberFormat="1" applyFont="1" applyBorder="1" applyAlignment="1">
      <alignment horizontal="left"/>
    </xf>
    <xf numFmtId="4" fontId="4" fillId="33" borderId="22" xfId="55" applyNumberFormat="1" applyFont="1" applyFill="1" applyBorder="1" applyAlignment="1">
      <alignment horizontal="right"/>
    </xf>
    <xf numFmtId="4" fontId="42" fillId="0" borderId="23" xfId="0" applyNumberFormat="1" applyFont="1" applyBorder="1" applyAlignment="1">
      <alignment/>
    </xf>
    <xf numFmtId="2" fontId="5" fillId="0" borderId="24" xfId="55" applyNumberFormat="1" applyFont="1" applyBorder="1" applyAlignment="1">
      <alignment horizontal="center" vertical="top"/>
    </xf>
    <xf numFmtId="2" fontId="5" fillId="0" borderId="25" xfId="55" applyNumberFormat="1" applyFont="1" applyBorder="1" applyAlignment="1">
      <alignment horizontal="center" vertical="top"/>
    </xf>
    <xf numFmtId="2" fontId="5" fillId="0" borderId="26" xfId="55" applyNumberFormat="1" applyFont="1" applyBorder="1" applyAlignment="1">
      <alignment horizontal="center" vertical="top"/>
    </xf>
    <xf numFmtId="2" fontId="5" fillId="0" borderId="0" xfId="55" applyNumberFormat="1" applyFont="1" applyBorder="1" applyAlignment="1">
      <alignment horizontal="center" vertical="top"/>
    </xf>
    <xf numFmtId="4" fontId="3" fillId="33" borderId="27" xfId="55" applyNumberFormat="1" applyFont="1" applyFill="1" applyBorder="1" applyAlignment="1">
      <alignment horizontal="center" vertical="center" wrapText="1"/>
    </xf>
    <xf numFmtId="4" fontId="3" fillId="33" borderId="28" xfId="55" applyNumberFormat="1" applyFont="1" applyFill="1" applyBorder="1" applyAlignment="1" quotePrefix="1">
      <alignment horizontal="center" vertical="center" wrapText="1"/>
    </xf>
    <xf numFmtId="4" fontId="3" fillId="33" borderId="29" xfId="55" applyNumberFormat="1" applyFont="1" applyFill="1" applyBorder="1" applyAlignment="1" quotePrefix="1">
      <alignment horizontal="center" vertical="center" wrapText="1"/>
    </xf>
    <xf numFmtId="0" fontId="3" fillId="0" borderId="0" xfId="5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55" applyFont="1" applyAlignment="1">
      <alignment horizontal="left"/>
    </xf>
    <xf numFmtId="2" fontId="5" fillId="0" borderId="30" xfId="55" applyNumberFormat="1" applyFont="1" applyBorder="1" applyAlignment="1">
      <alignment horizontal="center" vertical="top"/>
    </xf>
    <xf numFmtId="2" fontId="5" fillId="0" borderId="31" xfId="55" applyNumberFormat="1" applyFont="1" applyBorder="1" applyAlignment="1">
      <alignment horizontal="center" vertical="top"/>
    </xf>
    <xf numFmtId="2" fontId="5" fillId="0" borderId="32" xfId="55" applyNumberFormat="1" applyFont="1" applyBorder="1" applyAlignment="1">
      <alignment horizontal="center" vertical="top"/>
    </xf>
    <xf numFmtId="2" fontId="5" fillId="0" borderId="33" xfId="55" applyNumberFormat="1" applyFont="1" applyBorder="1" applyAlignment="1">
      <alignment horizontal="center" vertical="top"/>
    </xf>
    <xf numFmtId="2" fontId="5" fillId="0" borderId="27" xfId="55" applyNumberFormat="1" applyFont="1" applyBorder="1" applyAlignment="1">
      <alignment horizontal="center" vertical="center"/>
    </xf>
    <xf numFmtId="2" fontId="5" fillId="0" borderId="28" xfId="55" applyNumberFormat="1" applyFont="1" applyBorder="1" applyAlignment="1">
      <alignment horizontal="center" vertical="center"/>
    </xf>
    <xf numFmtId="2" fontId="5" fillId="0" borderId="29" xfId="55" applyNumberFormat="1" applyFont="1" applyBorder="1" applyAlignment="1">
      <alignment horizontal="center" vertical="center"/>
    </xf>
    <xf numFmtId="0" fontId="5" fillId="0" borderId="32" xfId="55" applyFont="1" applyBorder="1" applyAlignment="1">
      <alignment horizontal="center" vertical="top"/>
    </xf>
    <xf numFmtId="0" fontId="5" fillId="0" borderId="33" xfId="55" applyFont="1" applyBorder="1" applyAlignment="1">
      <alignment horizontal="center" vertical="top"/>
    </xf>
    <xf numFmtId="0" fontId="5" fillId="0" borderId="31" xfId="55" applyFont="1" applyBorder="1" applyAlignment="1">
      <alignment horizontal="center" vertical="top"/>
    </xf>
    <xf numFmtId="0" fontId="3" fillId="0" borderId="27" xfId="55" applyFont="1" applyBorder="1" applyAlignment="1">
      <alignment horizontal="center" vertical="center"/>
    </xf>
    <xf numFmtId="0" fontId="3" fillId="0" borderId="28" xfId="55" applyFont="1" applyBorder="1" applyAlignment="1">
      <alignment horizontal="center" vertical="center"/>
    </xf>
    <xf numFmtId="0" fontId="3" fillId="0" borderId="29" xfId="55" applyFont="1" applyBorder="1" applyAlignment="1">
      <alignment horizontal="center" vertical="center"/>
    </xf>
    <xf numFmtId="4" fontId="3" fillId="33" borderId="34" xfId="55" applyNumberFormat="1" applyFont="1" applyFill="1" applyBorder="1" applyAlignment="1">
      <alignment horizontal="center" vertical="center" wrapText="1"/>
    </xf>
    <xf numFmtId="4" fontId="3" fillId="33" borderId="35" xfId="55" applyNumberFormat="1" applyFont="1" applyFill="1" applyBorder="1" applyAlignment="1">
      <alignment horizontal="center" vertical="center" wrapText="1"/>
    </xf>
    <xf numFmtId="4" fontId="3" fillId="33" borderId="36" xfId="55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ütçe formları" xfId="55"/>
    <cellStyle name="Normal_Sheet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\Downloads\9.%20STOKLAR%20-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DER"/>
      <sheetName val="GELİR"/>
    </sheetNames>
    <sheetDataSet>
      <sheetData sheetId="0">
        <row r="14">
          <cell r="H14">
            <v>33407600</v>
          </cell>
        </row>
        <row r="20">
          <cell r="H20">
            <v>167250000</v>
          </cell>
        </row>
        <row r="52">
          <cell r="H52">
            <v>81261000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PageLayoutView="0" workbookViewId="0" topLeftCell="A19">
      <selection activeCell="L38" sqref="L38"/>
    </sheetView>
  </sheetViews>
  <sheetFormatPr defaultColWidth="9.140625" defaultRowHeight="15"/>
  <cols>
    <col min="1" max="11" width="2.8515625" style="1" customWidth="1"/>
    <col min="12" max="12" width="44.57421875" style="1" customWidth="1"/>
    <col min="13" max="15" width="14.421875" style="1" customWidth="1"/>
    <col min="16" max="16" width="12.7109375" style="1" customWidth="1"/>
    <col min="17" max="17" width="4.421875" style="1" customWidth="1"/>
    <col min="18" max="16384" width="9.140625" style="1" customWidth="1"/>
  </cols>
  <sheetData>
    <row r="1" spans="1:16" ht="13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3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5" ht="13.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"/>
      <c r="N3" s="2"/>
      <c r="O3" s="2"/>
    </row>
    <row r="4" spans="1:15" ht="14.2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6" ht="12" customHeight="1">
      <c r="A5" s="50" t="s">
        <v>3</v>
      </c>
      <c r="B5" s="51"/>
      <c r="C5" s="52" t="s">
        <v>4</v>
      </c>
      <c r="D5" s="53"/>
      <c r="E5" s="53"/>
      <c r="F5" s="51"/>
      <c r="G5" s="54" t="s">
        <v>5</v>
      </c>
      <c r="H5" s="57" t="s">
        <v>6</v>
      </c>
      <c r="I5" s="58"/>
      <c r="J5" s="58"/>
      <c r="K5" s="59"/>
      <c r="L5" s="60" t="s">
        <v>7</v>
      </c>
      <c r="M5" s="44" t="s">
        <v>8</v>
      </c>
      <c r="N5" s="44" t="s">
        <v>160</v>
      </c>
      <c r="O5" s="44" t="s">
        <v>161</v>
      </c>
      <c r="P5" s="63" t="s">
        <v>9</v>
      </c>
    </row>
    <row r="6" spans="1:16" ht="13.5">
      <c r="A6" s="40" t="s">
        <v>10</v>
      </c>
      <c r="B6" s="41"/>
      <c r="C6" s="42" t="s">
        <v>11</v>
      </c>
      <c r="D6" s="43"/>
      <c r="E6" s="43"/>
      <c r="F6" s="41"/>
      <c r="G6" s="55"/>
      <c r="H6" s="42" t="s">
        <v>11</v>
      </c>
      <c r="I6" s="43"/>
      <c r="J6" s="43"/>
      <c r="K6" s="41"/>
      <c r="L6" s="61"/>
      <c r="M6" s="45"/>
      <c r="N6" s="45"/>
      <c r="O6" s="45"/>
      <c r="P6" s="64"/>
    </row>
    <row r="7" spans="1:16" ht="13.5">
      <c r="A7" s="29" t="s">
        <v>12</v>
      </c>
      <c r="B7" s="30" t="s">
        <v>13</v>
      </c>
      <c r="C7" s="30" t="s">
        <v>12</v>
      </c>
      <c r="D7" s="30" t="s">
        <v>13</v>
      </c>
      <c r="E7" s="30" t="s">
        <v>14</v>
      </c>
      <c r="F7" s="30" t="s">
        <v>15</v>
      </c>
      <c r="G7" s="56"/>
      <c r="H7" s="30" t="s">
        <v>12</v>
      </c>
      <c r="I7" s="30" t="s">
        <v>13</v>
      </c>
      <c r="J7" s="30" t="s">
        <v>14</v>
      </c>
      <c r="K7" s="30" t="s">
        <v>15</v>
      </c>
      <c r="L7" s="62"/>
      <c r="M7" s="46"/>
      <c r="N7" s="46"/>
      <c r="O7" s="46"/>
      <c r="P7" s="65"/>
    </row>
    <row r="8" spans="1:16" ht="18.75" customHeight="1">
      <c r="A8" s="5" t="s">
        <v>16</v>
      </c>
      <c r="B8" s="6"/>
      <c r="C8" s="7"/>
      <c r="D8" s="7"/>
      <c r="E8" s="7"/>
      <c r="F8" s="7"/>
      <c r="G8" s="7"/>
      <c r="H8" s="7"/>
      <c r="I8" s="7"/>
      <c r="J8" s="7"/>
      <c r="K8" s="7"/>
      <c r="L8" s="8" t="s">
        <v>17</v>
      </c>
      <c r="M8" s="13">
        <f>M9</f>
        <v>203800000</v>
      </c>
      <c r="N8" s="13">
        <f aca="true" t="shared" si="0" ref="N8:P12">N9</f>
        <v>203800000</v>
      </c>
      <c r="O8" s="13">
        <f t="shared" si="0"/>
        <v>341500000</v>
      </c>
      <c r="P8" s="31">
        <f t="shared" si="0"/>
        <v>137700000</v>
      </c>
    </row>
    <row r="9" spans="1:16" ht="18.75" customHeight="1">
      <c r="A9" s="9"/>
      <c r="B9" s="10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2" t="s">
        <v>17</v>
      </c>
      <c r="M9" s="13">
        <f>M10</f>
        <v>203800000</v>
      </c>
      <c r="N9" s="13">
        <f t="shared" si="0"/>
        <v>203800000</v>
      </c>
      <c r="O9" s="13">
        <f t="shared" si="0"/>
        <v>341500000</v>
      </c>
      <c r="P9" s="31">
        <f t="shared" si="0"/>
        <v>137700000</v>
      </c>
    </row>
    <row r="10" spans="1:16" ht="18.75" customHeight="1">
      <c r="A10" s="9"/>
      <c r="B10" s="10"/>
      <c r="C10" s="11" t="s">
        <v>19</v>
      </c>
      <c r="D10" s="11"/>
      <c r="E10" s="11"/>
      <c r="F10" s="11"/>
      <c r="G10" s="11"/>
      <c r="H10" s="11"/>
      <c r="I10" s="11"/>
      <c r="J10" s="11"/>
      <c r="K10" s="11"/>
      <c r="L10" s="12" t="s">
        <v>20</v>
      </c>
      <c r="M10" s="13">
        <f>M11</f>
        <v>203800000</v>
      </c>
      <c r="N10" s="13">
        <f t="shared" si="0"/>
        <v>203800000</v>
      </c>
      <c r="O10" s="13">
        <f t="shared" si="0"/>
        <v>341500000</v>
      </c>
      <c r="P10" s="31">
        <f t="shared" si="0"/>
        <v>137700000</v>
      </c>
    </row>
    <row r="11" spans="1:16" ht="18.75" customHeight="1">
      <c r="A11" s="9"/>
      <c r="B11" s="10"/>
      <c r="C11" s="11"/>
      <c r="D11" s="11" t="s">
        <v>21</v>
      </c>
      <c r="E11" s="11"/>
      <c r="F11" s="11"/>
      <c r="G11" s="11"/>
      <c r="H11" s="11"/>
      <c r="I11" s="11"/>
      <c r="J11" s="11"/>
      <c r="K11" s="11"/>
      <c r="L11" s="12" t="s">
        <v>22</v>
      </c>
      <c r="M11" s="13">
        <f>M12</f>
        <v>203800000</v>
      </c>
      <c r="N11" s="13">
        <f t="shared" si="0"/>
        <v>203800000</v>
      </c>
      <c r="O11" s="13">
        <f t="shared" si="0"/>
        <v>341500000</v>
      </c>
      <c r="P11" s="31">
        <f t="shared" si="0"/>
        <v>137700000</v>
      </c>
    </row>
    <row r="12" spans="1:16" ht="18.75" customHeight="1">
      <c r="A12" s="9"/>
      <c r="B12" s="10"/>
      <c r="C12" s="11"/>
      <c r="D12" s="11"/>
      <c r="E12" s="11" t="s">
        <v>23</v>
      </c>
      <c r="F12" s="11" t="s">
        <v>18</v>
      </c>
      <c r="G12" s="11"/>
      <c r="H12" s="11"/>
      <c r="I12" s="11"/>
      <c r="J12" s="11"/>
      <c r="K12" s="11"/>
      <c r="L12" s="12" t="s">
        <v>24</v>
      </c>
      <c r="M12" s="13">
        <f>M13</f>
        <v>203800000</v>
      </c>
      <c r="N12" s="13">
        <f t="shared" si="0"/>
        <v>203800000</v>
      </c>
      <c r="O12" s="13">
        <f t="shared" si="0"/>
        <v>341500000</v>
      </c>
      <c r="P12" s="31">
        <f t="shared" si="0"/>
        <v>137700000</v>
      </c>
    </row>
    <row r="13" spans="1:16" ht="18.75" customHeight="1">
      <c r="A13" s="9"/>
      <c r="B13" s="10"/>
      <c r="C13" s="11"/>
      <c r="D13" s="11"/>
      <c r="E13" s="11"/>
      <c r="F13" s="11"/>
      <c r="G13" s="11" t="s">
        <v>23</v>
      </c>
      <c r="H13" s="11"/>
      <c r="I13" s="11"/>
      <c r="J13" s="11"/>
      <c r="K13" s="11"/>
      <c r="L13" s="12" t="s">
        <v>25</v>
      </c>
      <c r="M13" s="13">
        <f>M14+M40+M61+M141+M146+M151+M157</f>
        <v>203800000</v>
      </c>
      <c r="N13" s="13">
        <f>N14+N40+N61+N141+N146+N151+N157</f>
        <v>203800000</v>
      </c>
      <c r="O13" s="13">
        <f>O14+O40+O61+O141+O146+O151+O157</f>
        <v>341500000</v>
      </c>
      <c r="P13" s="31">
        <f>P14+P40+P61+P141+P146+P151+P157</f>
        <v>137700000</v>
      </c>
    </row>
    <row r="14" spans="1:16" ht="18.75" customHeight="1">
      <c r="A14" s="9"/>
      <c r="B14" s="10"/>
      <c r="C14" s="11"/>
      <c r="D14" s="11"/>
      <c r="E14" s="11"/>
      <c r="F14" s="11"/>
      <c r="G14" s="11"/>
      <c r="H14" s="11" t="s">
        <v>26</v>
      </c>
      <c r="I14" s="11"/>
      <c r="J14" s="11"/>
      <c r="K14" s="11"/>
      <c r="L14" s="12" t="s">
        <v>27</v>
      </c>
      <c r="M14" s="13">
        <f>M15+M22+M34+M37</f>
        <v>19503000</v>
      </c>
      <c r="N14" s="13">
        <f>N15+N22+N34+N37</f>
        <v>19503000</v>
      </c>
      <c r="O14" s="13">
        <f>O15+O22+O34+O37</f>
        <v>26393000</v>
      </c>
      <c r="P14" s="31">
        <f>P15+P22+P34+P37</f>
        <v>6890000</v>
      </c>
    </row>
    <row r="15" spans="1:16" ht="18.75" customHeight="1">
      <c r="A15" s="9"/>
      <c r="B15" s="10"/>
      <c r="C15" s="11"/>
      <c r="D15" s="11"/>
      <c r="E15" s="11"/>
      <c r="F15" s="11"/>
      <c r="G15" s="11"/>
      <c r="H15" s="11"/>
      <c r="I15" s="11" t="s">
        <v>23</v>
      </c>
      <c r="J15" s="11"/>
      <c r="K15" s="11"/>
      <c r="L15" s="12" t="s">
        <v>28</v>
      </c>
      <c r="M15" s="13">
        <f>M16+M18+M20</f>
        <v>2572000</v>
      </c>
      <c r="N15" s="13">
        <f>N16+N18+N20</f>
        <v>2572000</v>
      </c>
      <c r="O15" s="13">
        <f>O16+O18+O20</f>
        <v>3456000</v>
      </c>
      <c r="P15" s="31">
        <f>P16+P18+P20</f>
        <v>884000</v>
      </c>
    </row>
    <row r="16" spans="1:16" ht="18.75" customHeight="1">
      <c r="A16" s="9"/>
      <c r="B16" s="10"/>
      <c r="C16" s="11"/>
      <c r="D16" s="11"/>
      <c r="E16" s="11"/>
      <c r="F16" s="11"/>
      <c r="G16" s="11"/>
      <c r="H16" s="11"/>
      <c r="I16" s="11"/>
      <c r="J16" s="11" t="s">
        <v>23</v>
      </c>
      <c r="K16" s="11"/>
      <c r="L16" s="12" t="s">
        <v>29</v>
      </c>
      <c r="M16" s="13">
        <f>M17</f>
        <v>2532000</v>
      </c>
      <c r="N16" s="13">
        <f>N17</f>
        <v>2532000</v>
      </c>
      <c r="O16" s="13">
        <f>O17</f>
        <v>3400000</v>
      </c>
      <c r="P16" s="31">
        <f>P17</f>
        <v>868000</v>
      </c>
    </row>
    <row r="17" spans="1:16" s="22" customFormat="1" ht="18.75" customHeight="1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 t="s">
        <v>26</v>
      </c>
      <c r="L17" s="18" t="s">
        <v>30</v>
      </c>
      <c r="M17" s="19">
        <v>2532000</v>
      </c>
      <c r="N17" s="19">
        <v>2532000</v>
      </c>
      <c r="O17" s="19">
        <v>3400000</v>
      </c>
      <c r="P17" s="21">
        <f>O17-N17</f>
        <v>868000</v>
      </c>
    </row>
    <row r="18" spans="1:16" ht="18.75" customHeight="1">
      <c r="A18" s="9"/>
      <c r="B18" s="10"/>
      <c r="C18" s="11"/>
      <c r="D18" s="11"/>
      <c r="E18" s="11"/>
      <c r="F18" s="11"/>
      <c r="G18" s="11"/>
      <c r="H18" s="11"/>
      <c r="I18" s="11"/>
      <c r="J18" s="11" t="s">
        <v>31</v>
      </c>
      <c r="K18" s="11"/>
      <c r="L18" s="12" t="s">
        <v>32</v>
      </c>
      <c r="M18" s="13">
        <f>M19</f>
        <v>25800</v>
      </c>
      <c r="N18" s="13">
        <f>N19</f>
        <v>25800</v>
      </c>
      <c r="O18" s="13">
        <f>O19</f>
        <v>38000</v>
      </c>
      <c r="P18" s="31">
        <f>P19</f>
        <v>12200</v>
      </c>
    </row>
    <row r="19" spans="1:16" s="22" customFormat="1" ht="18.7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 t="s">
        <v>26</v>
      </c>
      <c r="L19" s="18" t="s">
        <v>32</v>
      </c>
      <c r="M19" s="19">
        <v>25800</v>
      </c>
      <c r="N19" s="19">
        <v>25800</v>
      </c>
      <c r="O19" s="19">
        <v>38000</v>
      </c>
      <c r="P19" s="21">
        <f>O19-N19</f>
        <v>12200</v>
      </c>
    </row>
    <row r="20" spans="1:16" ht="18.75" customHeight="1">
      <c r="A20" s="9"/>
      <c r="B20" s="10"/>
      <c r="C20" s="11"/>
      <c r="D20" s="11"/>
      <c r="E20" s="11"/>
      <c r="F20" s="11"/>
      <c r="G20" s="11"/>
      <c r="H20" s="11"/>
      <c r="I20" s="11"/>
      <c r="J20" s="11" t="s">
        <v>33</v>
      </c>
      <c r="K20" s="11"/>
      <c r="L20" s="12" t="s">
        <v>34</v>
      </c>
      <c r="M20" s="13">
        <f>M21</f>
        <v>14200</v>
      </c>
      <c r="N20" s="13">
        <f>N21</f>
        <v>14200</v>
      </c>
      <c r="O20" s="13">
        <f>O21</f>
        <v>18000</v>
      </c>
      <c r="P20" s="31">
        <f>P21</f>
        <v>3800</v>
      </c>
    </row>
    <row r="21" spans="1:16" s="22" customFormat="1" ht="18.75" customHeigh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 t="s">
        <v>26</v>
      </c>
      <c r="L21" s="18" t="s">
        <v>34</v>
      </c>
      <c r="M21" s="19">
        <v>14200</v>
      </c>
      <c r="N21" s="19">
        <v>14200</v>
      </c>
      <c r="O21" s="19">
        <v>18000</v>
      </c>
      <c r="P21" s="21">
        <f>O21-N21</f>
        <v>3800</v>
      </c>
    </row>
    <row r="22" spans="1:16" ht="18.75" customHeight="1">
      <c r="A22" s="9"/>
      <c r="B22" s="10"/>
      <c r="C22" s="11"/>
      <c r="D22" s="11"/>
      <c r="E22" s="11"/>
      <c r="F22" s="11"/>
      <c r="G22" s="11"/>
      <c r="H22" s="11"/>
      <c r="I22" s="11" t="s">
        <v>31</v>
      </c>
      <c r="J22" s="11"/>
      <c r="K22" s="11"/>
      <c r="L22" s="12" t="s">
        <v>35</v>
      </c>
      <c r="M22" s="13">
        <f>M23+M26+M28+M30+M32</f>
        <v>16070000</v>
      </c>
      <c r="N22" s="13">
        <f>N23+N26+N28+N30+N32</f>
        <v>16070000</v>
      </c>
      <c r="O22" s="13">
        <f>O23+O26+O28+O30+O32</f>
        <v>21727000</v>
      </c>
      <c r="P22" s="31">
        <f>P23+P26+P28+P30+P32</f>
        <v>5657000</v>
      </c>
    </row>
    <row r="23" spans="1:16" ht="18.75" customHeight="1">
      <c r="A23" s="9"/>
      <c r="B23" s="10"/>
      <c r="C23" s="11"/>
      <c r="D23" s="11"/>
      <c r="E23" s="11"/>
      <c r="F23" s="11"/>
      <c r="G23" s="11"/>
      <c r="H23" s="11"/>
      <c r="I23" s="11"/>
      <c r="J23" s="11" t="s">
        <v>23</v>
      </c>
      <c r="K23" s="11"/>
      <c r="L23" s="12" t="s">
        <v>36</v>
      </c>
      <c r="M23" s="13">
        <f>M24+M25</f>
        <v>13705000</v>
      </c>
      <c r="N23" s="13">
        <f>N24+N25</f>
        <v>13705000</v>
      </c>
      <c r="O23" s="13">
        <f>O24+O25</f>
        <v>18760000</v>
      </c>
      <c r="P23" s="31">
        <f>P24+P25</f>
        <v>5055000</v>
      </c>
    </row>
    <row r="24" spans="1:16" s="22" customFormat="1" ht="18.75" customHeight="1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 t="s">
        <v>26</v>
      </c>
      <c r="L24" s="18" t="s">
        <v>37</v>
      </c>
      <c r="M24" s="19">
        <v>7170000</v>
      </c>
      <c r="N24" s="19">
        <v>7170000</v>
      </c>
      <c r="O24" s="19">
        <v>9600000</v>
      </c>
      <c r="P24" s="21">
        <f>O24-N24</f>
        <v>2430000</v>
      </c>
    </row>
    <row r="25" spans="1:16" s="22" customFormat="1" ht="18.7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 t="s">
        <v>38</v>
      </c>
      <c r="L25" s="18" t="s">
        <v>163</v>
      </c>
      <c r="M25" s="19">
        <v>6535000</v>
      </c>
      <c r="N25" s="19">
        <v>6535000</v>
      </c>
      <c r="O25" s="19">
        <v>9160000</v>
      </c>
      <c r="P25" s="21">
        <f>O25-N25</f>
        <v>2625000</v>
      </c>
    </row>
    <row r="26" spans="1:16" ht="18.75" customHeight="1">
      <c r="A26" s="9"/>
      <c r="B26" s="10"/>
      <c r="C26" s="11"/>
      <c r="D26" s="11"/>
      <c r="E26" s="11"/>
      <c r="F26" s="11"/>
      <c r="G26" s="11"/>
      <c r="H26" s="11"/>
      <c r="I26" s="11"/>
      <c r="J26" s="11" t="s">
        <v>21</v>
      </c>
      <c r="K26" s="11"/>
      <c r="L26" s="12" t="s">
        <v>39</v>
      </c>
      <c r="M26" s="13">
        <f>M27</f>
        <v>1500000</v>
      </c>
      <c r="N26" s="13">
        <f>N27</f>
        <v>1500000</v>
      </c>
      <c r="O26" s="13">
        <f>O27</f>
        <v>1800000</v>
      </c>
      <c r="P26" s="31">
        <f>P27</f>
        <v>300000</v>
      </c>
    </row>
    <row r="27" spans="1:16" s="22" customFormat="1" ht="18.75" customHeight="1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 t="s">
        <v>26</v>
      </c>
      <c r="L27" s="18" t="s">
        <v>39</v>
      </c>
      <c r="M27" s="19">
        <v>1500000</v>
      </c>
      <c r="N27" s="19">
        <v>1500000</v>
      </c>
      <c r="O27" s="19">
        <v>1800000</v>
      </c>
      <c r="P27" s="21">
        <f>O27-N27</f>
        <v>300000</v>
      </c>
    </row>
    <row r="28" spans="1:16" ht="18.75" customHeight="1">
      <c r="A28" s="9"/>
      <c r="B28" s="10"/>
      <c r="C28" s="11"/>
      <c r="D28" s="11"/>
      <c r="E28" s="11"/>
      <c r="F28" s="11"/>
      <c r="G28" s="11"/>
      <c r="H28" s="11"/>
      <c r="I28" s="11"/>
      <c r="J28" s="11" t="s">
        <v>33</v>
      </c>
      <c r="K28" s="11"/>
      <c r="L28" s="12" t="s">
        <v>40</v>
      </c>
      <c r="M28" s="23">
        <f>M29</f>
        <v>447000</v>
      </c>
      <c r="N28" s="23">
        <f>N29</f>
        <v>447000</v>
      </c>
      <c r="O28" s="23">
        <f>O29</f>
        <v>600000</v>
      </c>
      <c r="P28" s="32">
        <f>P29</f>
        <v>153000</v>
      </c>
    </row>
    <row r="29" spans="1:16" s="22" customFormat="1" ht="18.75" customHeight="1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 t="s">
        <v>26</v>
      </c>
      <c r="L29" s="18" t="s">
        <v>40</v>
      </c>
      <c r="M29" s="20">
        <v>447000</v>
      </c>
      <c r="N29" s="20">
        <v>447000</v>
      </c>
      <c r="O29" s="20">
        <v>600000</v>
      </c>
      <c r="P29" s="21">
        <f>O29-N29</f>
        <v>153000</v>
      </c>
    </row>
    <row r="30" spans="1:16" ht="18.75" customHeight="1">
      <c r="A30" s="9"/>
      <c r="B30" s="10"/>
      <c r="C30" s="11"/>
      <c r="D30" s="11"/>
      <c r="E30" s="11"/>
      <c r="F30" s="11"/>
      <c r="G30" s="11"/>
      <c r="H30" s="11"/>
      <c r="I30" s="11"/>
      <c r="J30" s="11" t="s">
        <v>41</v>
      </c>
      <c r="K30" s="11"/>
      <c r="L30" s="12" t="s">
        <v>42</v>
      </c>
      <c r="M30" s="13">
        <f>M31</f>
        <v>413000</v>
      </c>
      <c r="N30" s="13">
        <f>N31</f>
        <v>413000</v>
      </c>
      <c r="O30" s="13">
        <f>O31</f>
        <v>560000</v>
      </c>
      <c r="P30" s="31">
        <f>P31</f>
        <v>147000</v>
      </c>
    </row>
    <row r="31" spans="1:16" s="22" customFormat="1" ht="18.75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 t="s">
        <v>26</v>
      </c>
      <c r="L31" s="18" t="s">
        <v>42</v>
      </c>
      <c r="M31" s="19">
        <v>413000</v>
      </c>
      <c r="N31" s="19">
        <v>413000</v>
      </c>
      <c r="O31" s="19">
        <v>560000</v>
      </c>
      <c r="P31" s="21">
        <f>O31-N31</f>
        <v>147000</v>
      </c>
    </row>
    <row r="32" spans="1:16" ht="18.75" customHeight="1">
      <c r="A32" s="9"/>
      <c r="B32" s="10"/>
      <c r="C32" s="11"/>
      <c r="D32" s="11"/>
      <c r="E32" s="11"/>
      <c r="F32" s="11"/>
      <c r="G32" s="11"/>
      <c r="H32" s="11"/>
      <c r="I32" s="11"/>
      <c r="J32" s="11" t="s">
        <v>43</v>
      </c>
      <c r="K32" s="11"/>
      <c r="L32" s="12" t="s">
        <v>44</v>
      </c>
      <c r="M32" s="13">
        <f>M33</f>
        <v>5000</v>
      </c>
      <c r="N32" s="13">
        <f>N33</f>
        <v>5000</v>
      </c>
      <c r="O32" s="13">
        <f>O33</f>
        <v>7000</v>
      </c>
      <c r="P32" s="31">
        <f>P33</f>
        <v>2000</v>
      </c>
    </row>
    <row r="33" spans="1:16" s="22" customFormat="1" ht="18.75" customHeight="1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7" t="s">
        <v>26</v>
      </c>
      <c r="L33" s="18" t="s">
        <v>44</v>
      </c>
      <c r="M33" s="19">
        <v>5000</v>
      </c>
      <c r="N33" s="19">
        <v>5000</v>
      </c>
      <c r="O33" s="19">
        <v>7000</v>
      </c>
      <c r="P33" s="21">
        <f>O33-N33</f>
        <v>2000</v>
      </c>
    </row>
    <row r="34" spans="1:16" ht="18.75" customHeight="1">
      <c r="A34" s="9"/>
      <c r="B34" s="10"/>
      <c r="C34" s="11"/>
      <c r="D34" s="11"/>
      <c r="E34" s="11"/>
      <c r="F34" s="11"/>
      <c r="G34" s="11"/>
      <c r="H34" s="11"/>
      <c r="I34" s="11" t="s">
        <v>45</v>
      </c>
      <c r="J34" s="11"/>
      <c r="K34" s="11"/>
      <c r="L34" s="12" t="s">
        <v>46</v>
      </c>
      <c r="M34" s="13">
        <f aca="true" t="shared" si="1" ref="M34:P35">M35</f>
        <v>80000</v>
      </c>
      <c r="N34" s="13">
        <f t="shared" si="1"/>
        <v>80000</v>
      </c>
      <c r="O34" s="13">
        <f t="shared" si="1"/>
        <v>110000</v>
      </c>
      <c r="P34" s="31">
        <f t="shared" si="1"/>
        <v>30000</v>
      </c>
    </row>
    <row r="35" spans="1:16" ht="18.75" customHeight="1">
      <c r="A35" s="9"/>
      <c r="B35" s="10"/>
      <c r="C35" s="11"/>
      <c r="D35" s="11"/>
      <c r="E35" s="11"/>
      <c r="F35" s="11"/>
      <c r="G35" s="11"/>
      <c r="H35" s="11"/>
      <c r="I35" s="11"/>
      <c r="J35" s="11" t="s">
        <v>23</v>
      </c>
      <c r="K35" s="11"/>
      <c r="L35" s="12" t="s">
        <v>47</v>
      </c>
      <c r="M35" s="13">
        <f t="shared" si="1"/>
        <v>80000</v>
      </c>
      <c r="N35" s="13">
        <f t="shared" si="1"/>
        <v>80000</v>
      </c>
      <c r="O35" s="13">
        <f t="shared" si="1"/>
        <v>110000</v>
      </c>
      <c r="P35" s="31">
        <f t="shared" si="1"/>
        <v>30000</v>
      </c>
    </row>
    <row r="36" spans="1:16" s="22" customFormat="1" ht="18.75" customHeight="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 t="s">
        <v>26</v>
      </c>
      <c r="L36" s="18" t="s">
        <v>48</v>
      </c>
      <c r="M36" s="19">
        <v>80000</v>
      </c>
      <c r="N36" s="19">
        <v>80000</v>
      </c>
      <c r="O36" s="19">
        <v>110000</v>
      </c>
      <c r="P36" s="21">
        <f>O36-N36</f>
        <v>30000</v>
      </c>
    </row>
    <row r="37" spans="1:16" ht="18.75" customHeight="1">
      <c r="A37" s="9"/>
      <c r="B37" s="10"/>
      <c r="C37" s="11"/>
      <c r="D37" s="11"/>
      <c r="E37" s="11"/>
      <c r="F37" s="11"/>
      <c r="G37" s="11"/>
      <c r="H37" s="11"/>
      <c r="I37" s="11" t="s">
        <v>33</v>
      </c>
      <c r="J37" s="11"/>
      <c r="K37" s="11"/>
      <c r="L37" s="12" t="s">
        <v>164</v>
      </c>
      <c r="M37" s="13">
        <f aca="true" t="shared" si="2" ref="M37:P38">M38</f>
        <v>781000</v>
      </c>
      <c r="N37" s="13">
        <f t="shared" si="2"/>
        <v>781000</v>
      </c>
      <c r="O37" s="13">
        <f t="shared" si="2"/>
        <v>1100000</v>
      </c>
      <c r="P37" s="31">
        <f t="shared" si="2"/>
        <v>319000</v>
      </c>
    </row>
    <row r="38" spans="1:16" ht="18.75" customHeight="1">
      <c r="A38" s="9"/>
      <c r="B38" s="10"/>
      <c r="C38" s="11"/>
      <c r="D38" s="11"/>
      <c r="E38" s="11"/>
      <c r="F38" s="11"/>
      <c r="G38" s="11"/>
      <c r="H38" s="11"/>
      <c r="I38" s="11"/>
      <c r="J38" s="11" t="s">
        <v>23</v>
      </c>
      <c r="K38" s="11"/>
      <c r="L38" s="12" t="s">
        <v>49</v>
      </c>
      <c r="M38" s="13">
        <f t="shared" si="2"/>
        <v>781000</v>
      </c>
      <c r="N38" s="13">
        <f t="shared" si="2"/>
        <v>781000</v>
      </c>
      <c r="O38" s="13">
        <f t="shared" si="2"/>
        <v>1100000</v>
      </c>
      <c r="P38" s="31">
        <f t="shared" si="2"/>
        <v>319000</v>
      </c>
    </row>
    <row r="39" spans="1:16" s="22" customFormat="1" ht="18.75" customHeight="1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 t="s">
        <v>50</v>
      </c>
      <c r="L39" s="18" t="s">
        <v>162</v>
      </c>
      <c r="M39" s="19">
        <v>781000</v>
      </c>
      <c r="N39" s="19">
        <v>781000</v>
      </c>
      <c r="O39" s="19">
        <v>1100000</v>
      </c>
      <c r="P39" s="21">
        <f>O39-N39</f>
        <v>319000</v>
      </c>
    </row>
    <row r="40" spans="1:16" ht="18.75" customHeight="1">
      <c r="A40" s="9"/>
      <c r="B40" s="10"/>
      <c r="C40" s="11"/>
      <c r="D40" s="11"/>
      <c r="E40" s="11"/>
      <c r="F40" s="11"/>
      <c r="G40" s="11"/>
      <c r="H40" s="11" t="s">
        <v>38</v>
      </c>
      <c r="I40" s="11"/>
      <c r="J40" s="11"/>
      <c r="K40" s="11"/>
      <c r="L40" s="12" t="s">
        <v>51</v>
      </c>
      <c r="M40" s="13">
        <f>M41+M46+M51+M56</f>
        <v>2582700</v>
      </c>
      <c r="N40" s="13">
        <f>N41+N46+N51+N56</f>
        <v>2582700</v>
      </c>
      <c r="O40" s="13">
        <f>O41+O46+O51+O56</f>
        <v>3511000</v>
      </c>
      <c r="P40" s="31">
        <f>P41+P46+P51+P56</f>
        <v>928300</v>
      </c>
    </row>
    <row r="41" spans="1:16" ht="18.75" customHeight="1">
      <c r="A41" s="9"/>
      <c r="B41" s="10"/>
      <c r="C41" s="11"/>
      <c r="D41" s="11"/>
      <c r="E41" s="11"/>
      <c r="F41" s="11"/>
      <c r="G41" s="11"/>
      <c r="H41" s="11"/>
      <c r="I41" s="11" t="s">
        <v>23</v>
      </c>
      <c r="J41" s="11"/>
      <c r="K41" s="11"/>
      <c r="L41" s="12" t="s">
        <v>52</v>
      </c>
      <c r="M41" s="13">
        <f>M42+M44</f>
        <v>41200</v>
      </c>
      <c r="N41" s="13">
        <f>N42+N44</f>
        <v>41200</v>
      </c>
      <c r="O41" s="13">
        <f>O42+O44</f>
        <v>56000</v>
      </c>
      <c r="P41" s="31">
        <f>P42+P44</f>
        <v>14800</v>
      </c>
    </row>
    <row r="42" spans="1:16" ht="18.75" customHeight="1">
      <c r="A42" s="9"/>
      <c r="B42" s="10"/>
      <c r="C42" s="11"/>
      <c r="D42" s="11"/>
      <c r="E42" s="11"/>
      <c r="F42" s="11"/>
      <c r="G42" s="11"/>
      <c r="H42" s="11"/>
      <c r="I42" s="11"/>
      <c r="J42" s="11" t="s">
        <v>23</v>
      </c>
      <c r="K42" s="11"/>
      <c r="L42" s="12" t="s">
        <v>53</v>
      </c>
      <c r="M42" s="13">
        <f>M43</f>
        <v>30200</v>
      </c>
      <c r="N42" s="13">
        <f>N43</f>
        <v>30200</v>
      </c>
      <c r="O42" s="13">
        <f>O43</f>
        <v>41000</v>
      </c>
      <c r="P42" s="31">
        <f>P43</f>
        <v>10800</v>
      </c>
    </row>
    <row r="43" spans="1:16" s="22" customFormat="1" ht="18.75" customHeight="1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17" t="s">
        <v>26</v>
      </c>
      <c r="L43" s="18" t="s">
        <v>53</v>
      </c>
      <c r="M43" s="24">
        <v>30200</v>
      </c>
      <c r="N43" s="24">
        <v>30200</v>
      </c>
      <c r="O43" s="24">
        <v>41000</v>
      </c>
      <c r="P43" s="21">
        <f>O43-N43</f>
        <v>10800</v>
      </c>
    </row>
    <row r="44" spans="1:16" ht="18.75" customHeight="1">
      <c r="A44" s="9"/>
      <c r="B44" s="10"/>
      <c r="C44" s="11"/>
      <c r="D44" s="11"/>
      <c r="E44" s="11"/>
      <c r="F44" s="11"/>
      <c r="G44" s="11"/>
      <c r="H44" s="11"/>
      <c r="I44" s="11"/>
      <c r="J44" s="11" t="s">
        <v>21</v>
      </c>
      <c r="K44" s="11"/>
      <c r="L44" s="12" t="s">
        <v>54</v>
      </c>
      <c r="M44" s="13">
        <f>M45</f>
        <v>11000</v>
      </c>
      <c r="N44" s="13">
        <f>N45</f>
        <v>11000</v>
      </c>
      <c r="O44" s="13">
        <f>O45</f>
        <v>15000</v>
      </c>
      <c r="P44" s="31">
        <f>P45</f>
        <v>4000</v>
      </c>
    </row>
    <row r="45" spans="1:16" s="22" customFormat="1" ht="18.75" customHeight="1">
      <c r="A45" s="15"/>
      <c r="B45" s="16"/>
      <c r="C45" s="17"/>
      <c r="D45" s="17"/>
      <c r="E45" s="17"/>
      <c r="F45" s="17"/>
      <c r="G45" s="17"/>
      <c r="H45" s="17"/>
      <c r="I45" s="17"/>
      <c r="J45" s="17"/>
      <c r="K45" s="17" t="s">
        <v>26</v>
      </c>
      <c r="L45" s="18" t="s">
        <v>54</v>
      </c>
      <c r="M45" s="24">
        <v>11000</v>
      </c>
      <c r="N45" s="24">
        <v>11000</v>
      </c>
      <c r="O45" s="24">
        <v>15000</v>
      </c>
      <c r="P45" s="21">
        <f>O45-N45</f>
        <v>4000</v>
      </c>
    </row>
    <row r="46" spans="1:16" ht="18.75" customHeight="1">
      <c r="A46" s="9"/>
      <c r="B46" s="10"/>
      <c r="C46" s="11"/>
      <c r="D46" s="11"/>
      <c r="E46" s="11"/>
      <c r="F46" s="11"/>
      <c r="G46" s="11"/>
      <c r="H46" s="11"/>
      <c r="I46" s="11" t="s">
        <v>31</v>
      </c>
      <c r="J46" s="11"/>
      <c r="K46" s="11"/>
      <c r="L46" s="12" t="s">
        <v>35</v>
      </c>
      <c r="M46" s="13">
        <f>M47+M49</f>
        <v>2426600</v>
      </c>
      <c r="N46" s="13">
        <f>N47+N49</f>
        <v>2426600</v>
      </c>
      <c r="O46" s="13">
        <f>O47+O49</f>
        <v>3300000</v>
      </c>
      <c r="P46" s="31">
        <f>P47+P49</f>
        <v>873400</v>
      </c>
    </row>
    <row r="47" spans="1:16" ht="18.75" customHeight="1">
      <c r="A47" s="9"/>
      <c r="B47" s="10"/>
      <c r="C47" s="11"/>
      <c r="D47" s="11"/>
      <c r="E47" s="11"/>
      <c r="F47" s="11"/>
      <c r="G47" s="11"/>
      <c r="H47" s="11"/>
      <c r="I47" s="11"/>
      <c r="J47" s="11" t="s">
        <v>23</v>
      </c>
      <c r="K47" s="11"/>
      <c r="L47" s="12" t="s">
        <v>53</v>
      </c>
      <c r="M47" s="13">
        <f>M48</f>
        <v>1432000</v>
      </c>
      <c r="N47" s="13">
        <f>N48</f>
        <v>1432000</v>
      </c>
      <c r="O47" s="13">
        <f>O48</f>
        <v>1950000</v>
      </c>
      <c r="P47" s="31">
        <f>P48</f>
        <v>518000</v>
      </c>
    </row>
    <row r="48" spans="1:16" s="22" customFormat="1" ht="18.75" customHeight="1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 t="s">
        <v>26</v>
      </c>
      <c r="L48" s="18" t="s">
        <v>53</v>
      </c>
      <c r="M48" s="24">
        <v>1432000</v>
      </c>
      <c r="N48" s="24">
        <v>1432000</v>
      </c>
      <c r="O48" s="24">
        <v>1950000</v>
      </c>
      <c r="P48" s="21">
        <f>O48-N48</f>
        <v>518000</v>
      </c>
    </row>
    <row r="49" spans="1:16" ht="18.75" customHeight="1">
      <c r="A49" s="9"/>
      <c r="B49" s="10"/>
      <c r="C49" s="11"/>
      <c r="D49" s="11"/>
      <c r="E49" s="11"/>
      <c r="F49" s="11"/>
      <c r="G49" s="11"/>
      <c r="H49" s="11"/>
      <c r="I49" s="11"/>
      <c r="J49" s="11" t="s">
        <v>21</v>
      </c>
      <c r="K49" s="11"/>
      <c r="L49" s="12" t="s">
        <v>54</v>
      </c>
      <c r="M49" s="13">
        <f>M50</f>
        <v>994600</v>
      </c>
      <c r="N49" s="13">
        <f>N50</f>
        <v>994600</v>
      </c>
      <c r="O49" s="13">
        <f>O50</f>
        <v>1350000</v>
      </c>
      <c r="P49" s="31">
        <f>P50</f>
        <v>355400</v>
      </c>
    </row>
    <row r="50" spans="1:16" s="22" customFormat="1" ht="18.75" customHeight="1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17" t="s">
        <v>26</v>
      </c>
      <c r="L50" s="18" t="s">
        <v>54</v>
      </c>
      <c r="M50" s="24">
        <v>994600</v>
      </c>
      <c r="N50" s="24">
        <v>994600</v>
      </c>
      <c r="O50" s="24">
        <v>1350000</v>
      </c>
      <c r="P50" s="21">
        <f>O50-N50</f>
        <v>355400</v>
      </c>
    </row>
    <row r="51" spans="1:16" ht="18.75" customHeight="1">
      <c r="A51" s="9"/>
      <c r="B51" s="10"/>
      <c r="C51" s="11"/>
      <c r="D51" s="11"/>
      <c r="E51" s="11"/>
      <c r="F51" s="11"/>
      <c r="G51" s="11"/>
      <c r="H51" s="11"/>
      <c r="I51" s="11" t="s">
        <v>45</v>
      </c>
      <c r="J51" s="11"/>
      <c r="K51" s="11"/>
      <c r="L51" s="12" t="s">
        <v>46</v>
      </c>
      <c r="M51" s="13">
        <f>M52+M54</f>
        <v>11100</v>
      </c>
      <c r="N51" s="13">
        <f>N52+N54</f>
        <v>11100</v>
      </c>
      <c r="O51" s="13">
        <f>O52+O54</f>
        <v>15000</v>
      </c>
      <c r="P51" s="31">
        <f>P52+P54</f>
        <v>3900</v>
      </c>
    </row>
    <row r="52" spans="1:16" ht="18.75" customHeight="1">
      <c r="A52" s="9"/>
      <c r="B52" s="10"/>
      <c r="C52" s="11"/>
      <c r="D52" s="11"/>
      <c r="E52" s="11"/>
      <c r="F52" s="11"/>
      <c r="G52" s="11"/>
      <c r="H52" s="11"/>
      <c r="I52" s="11"/>
      <c r="J52" s="11" t="s">
        <v>23</v>
      </c>
      <c r="K52" s="11"/>
      <c r="L52" s="12" t="s">
        <v>53</v>
      </c>
      <c r="M52" s="13">
        <f>M53</f>
        <v>8100</v>
      </c>
      <c r="N52" s="13">
        <f>N53</f>
        <v>8100</v>
      </c>
      <c r="O52" s="13">
        <f>O53</f>
        <v>11000</v>
      </c>
      <c r="P52" s="31">
        <f>P53</f>
        <v>2900</v>
      </c>
    </row>
    <row r="53" spans="1:16" s="22" customFormat="1" ht="18.75" customHeight="1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17" t="s">
        <v>26</v>
      </c>
      <c r="L53" s="18" t="s">
        <v>53</v>
      </c>
      <c r="M53" s="24">
        <v>8100</v>
      </c>
      <c r="N53" s="24">
        <v>8100</v>
      </c>
      <c r="O53" s="24">
        <v>11000</v>
      </c>
      <c r="P53" s="21">
        <f>O53-N53</f>
        <v>2900</v>
      </c>
    </row>
    <row r="54" spans="1:16" ht="18.75" customHeight="1">
      <c r="A54" s="9"/>
      <c r="B54" s="10"/>
      <c r="C54" s="11"/>
      <c r="D54" s="11"/>
      <c r="E54" s="11"/>
      <c r="F54" s="11"/>
      <c r="G54" s="11"/>
      <c r="H54" s="11"/>
      <c r="I54" s="11"/>
      <c r="J54" s="11" t="s">
        <v>21</v>
      </c>
      <c r="K54" s="11"/>
      <c r="L54" s="12" t="s">
        <v>54</v>
      </c>
      <c r="M54" s="13">
        <f>M55</f>
        <v>3000</v>
      </c>
      <c r="N54" s="13">
        <f>N55</f>
        <v>3000</v>
      </c>
      <c r="O54" s="13">
        <f>O55</f>
        <v>4000</v>
      </c>
      <c r="P54" s="31">
        <f>P55</f>
        <v>1000</v>
      </c>
    </row>
    <row r="55" spans="1:16" s="22" customFormat="1" ht="18.75" customHeight="1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17" t="s">
        <v>26</v>
      </c>
      <c r="L55" s="18" t="s">
        <v>54</v>
      </c>
      <c r="M55" s="24">
        <v>3000</v>
      </c>
      <c r="N55" s="24">
        <v>3000</v>
      </c>
      <c r="O55" s="24">
        <v>4000</v>
      </c>
      <c r="P55" s="21">
        <f>O55-N55</f>
        <v>1000</v>
      </c>
    </row>
    <row r="56" spans="1:16" ht="18.75" customHeight="1">
      <c r="A56" s="9"/>
      <c r="B56" s="10"/>
      <c r="C56" s="11"/>
      <c r="D56" s="11"/>
      <c r="E56" s="11"/>
      <c r="F56" s="11"/>
      <c r="G56" s="11"/>
      <c r="H56" s="11"/>
      <c r="I56" s="11" t="s">
        <v>33</v>
      </c>
      <c r="J56" s="11"/>
      <c r="K56" s="11"/>
      <c r="L56" s="12" t="s">
        <v>46</v>
      </c>
      <c r="M56" s="13">
        <f>M57+M59</f>
        <v>103800</v>
      </c>
      <c r="N56" s="13">
        <f>N57+N59</f>
        <v>103800</v>
      </c>
      <c r="O56" s="13">
        <f>O57+O59</f>
        <v>140000</v>
      </c>
      <c r="P56" s="31">
        <f>P57+P59</f>
        <v>36200</v>
      </c>
    </row>
    <row r="57" spans="1:16" ht="18.75" customHeight="1">
      <c r="A57" s="9"/>
      <c r="B57" s="10"/>
      <c r="C57" s="11"/>
      <c r="D57" s="11"/>
      <c r="E57" s="11"/>
      <c r="F57" s="11"/>
      <c r="G57" s="11"/>
      <c r="H57" s="11"/>
      <c r="I57" s="11"/>
      <c r="J57" s="11" t="s">
        <v>23</v>
      </c>
      <c r="K57" s="11"/>
      <c r="L57" s="12" t="s">
        <v>53</v>
      </c>
      <c r="M57" s="13">
        <f>M58</f>
        <v>76700</v>
      </c>
      <c r="N57" s="13">
        <f>N58</f>
        <v>76700</v>
      </c>
      <c r="O57" s="13">
        <f>O58</f>
        <v>104000</v>
      </c>
      <c r="P57" s="31">
        <f>P58</f>
        <v>27300</v>
      </c>
    </row>
    <row r="58" spans="1:16" s="22" customFormat="1" ht="18.75" customHeight="1">
      <c r="A58" s="15"/>
      <c r="B58" s="16"/>
      <c r="C58" s="17"/>
      <c r="D58" s="17"/>
      <c r="E58" s="17"/>
      <c r="F58" s="17"/>
      <c r="G58" s="17"/>
      <c r="H58" s="17"/>
      <c r="I58" s="17"/>
      <c r="J58" s="17"/>
      <c r="K58" s="17" t="s">
        <v>26</v>
      </c>
      <c r="L58" s="18" t="s">
        <v>53</v>
      </c>
      <c r="M58" s="24">
        <v>76700</v>
      </c>
      <c r="N58" s="24">
        <v>76700</v>
      </c>
      <c r="O58" s="24">
        <v>104000</v>
      </c>
      <c r="P58" s="21">
        <f>O58-N58</f>
        <v>27300</v>
      </c>
    </row>
    <row r="59" spans="1:16" ht="18.75" customHeight="1">
      <c r="A59" s="9"/>
      <c r="B59" s="10"/>
      <c r="C59" s="11"/>
      <c r="D59" s="11"/>
      <c r="E59" s="11"/>
      <c r="F59" s="11"/>
      <c r="G59" s="11"/>
      <c r="H59" s="11"/>
      <c r="I59" s="11"/>
      <c r="J59" s="11" t="s">
        <v>21</v>
      </c>
      <c r="K59" s="11"/>
      <c r="L59" s="12" t="s">
        <v>54</v>
      </c>
      <c r="M59" s="13">
        <f>M60</f>
        <v>27100</v>
      </c>
      <c r="N59" s="13">
        <f>N60</f>
        <v>27100</v>
      </c>
      <c r="O59" s="13">
        <f>O60</f>
        <v>36000</v>
      </c>
      <c r="P59" s="31">
        <f>P60</f>
        <v>8900</v>
      </c>
    </row>
    <row r="60" spans="1:16" s="22" customFormat="1" ht="18.75" customHeight="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17" t="s">
        <v>26</v>
      </c>
      <c r="L60" s="18" t="s">
        <v>54</v>
      </c>
      <c r="M60" s="24">
        <v>27100</v>
      </c>
      <c r="N60" s="24">
        <v>27100</v>
      </c>
      <c r="O60" s="24">
        <v>36000</v>
      </c>
      <c r="P60" s="21">
        <f>O60-N60</f>
        <v>8900</v>
      </c>
    </row>
    <row r="61" spans="1:16" ht="18.75" customHeight="1">
      <c r="A61" s="9"/>
      <c r="B61" s="10"/>
      <c r="C61" s="11"/>
      <c r="D61" s="11"/>
      <c r="E61" s="11"/>
      <c r="F61" s="11"/>
      <c r="G61" s="11"/>
      <c r="H61" s="11" t="s">
        <v>55</v>
      </c>
      <c r="I61" s="11"/>
      <c r="J61" s="11"/>
      <c r="K61" s="11"/>
      <c r="L61" s="12" t="s">
        <v>56</v>
      </c>
      <c r="M61" s="13">
        <f>M62+M83+M88+M95+M114+M120+M136</f>
        <v>8680300</v>
      </c>
      <c r="N61" s="13">
        <f>N62+N83+N88+N95+N114+N120+N136</f>
        <v>8680300</v>
      </c>
      <c r="O61" s="13">
        <f>O62+O83+O88+O95+O114+O120+O136</f>
        <v>11927400</v>
      </c>
      <c r="P61" s="31">
        <f>P62+P83+P88+P95+P114+P120+P136</f>
        <v>3247100</v>
      </c>
    </row>
    <row r="62" spans="1:16" ht="18.75" customHeight="1">
      <c r="A62" s="9"/>
      <c r="B62" s="10"/>
      <c r="C62" s="11"/>
      <c r="D62" s="11"/>
      <c r="E62" s="11"/>
      <c r="F62" s="11"/>
      <c r="G62" s="11"/>
      <c r="H62" s="11"/>
      <c r="I62" s="11" t="s">
        <v>21</v>
      </c>
      <c r="J62" s="11"/>
      <c r="K62" s="11"/>
      <c r="L62" s="12" t="s">
        <v>57</v>
      </c>
      <c r="M62" s="13">
        <f>M63+M68+M71+M75+M77+M81</f>
        <v>1048900</v>
      </c>
      <c r="N62" s="13">
        <f>N63+N68+N71+N75+N77+N81</f>
        <v>1048900</v>
      </c>
      <c r="O62" s="13">
        <f>O63+O68+O71+O75+O77+O81</f>
        <v>1417900</v>
      </c>
      <c r="P62" s="31">
        <f>P63+P68+P71+P75+P77+P81</f>
        <v>369000</v>
      </c>
    </row>
    <row r="63" spans="1:16" ht="18.75" customHeight="1">
      <c r="A63" s="9"/>
      <c r="B63" s="10"/>
      <c r="C63" s="11"/>
      <c r="D63" s="11"/>
      <c r="E63" s="11"/>
      <c r="F63" s="11"/>
      <c r="G63" s="11"/>
      <c r="H63" s="11"/>
      <c r="I63" s="11"/>
      <c r="J63" s="11" t="s">
        <v>23</v>
      </c>
      <c r="K63" s="11"/>
      <c r="L63" s="12" t="s">
        <v>58</v>
      </c>
      <c r="M63" s="13">
        <f>M64+M65+M66+M67</f>
        <v>56500</v>
      </c>
      <c r="N63" s="13">
        <f>N64+N65+N66+N67</f>
        <v>56500</v>
      </c>
      <c r="O63" s="13">
        <f>O64+O65+O66+O67</f>
        <v>77100</v>
      </c>
      <c r="P63" s="31">
        <f>P64+P65+P66+P67</f>
        <v>20600</v>
      </c>
    </row>
    <row r="64" spans="1:16" s="22" customFormat="1" ht="18.75" customHeight="1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 t="s">
        <v>26</v>
      </c>
      <c r="L64" s="18" t="s">
        <v>59</v>
      </c>
      <c r="M64" s="24">
        <v>55000</v>
      </c>
      <c r="N64" s="24">
        <v>55000</v>
      </c>
      <c r="O64" s="24">
        <v>75000</v>
      </c>
      <c r="P64" s="21">
        <f>O64-N64</f>
        <v>20000</v>
      </c>
    </row>
    <row r="65" spans="1:16" s="22" customFormat="1" ht="18.75" customHeight="1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17" t="s">
        <v>38</v>
      </c>
      <c r="L65" s="18" t="s">
        <v>60</v>
      </c>
      <c r="M65" s="24">
        <v>500</v>
      </c>
      <c r="N65" s="24">
        <v>500</v>
      </c>
      <c r="O65" s="24">
        <v>700</v>
      </c>
      <c r="P65" s="21">
        <f>O65-N65</f>
        <v>200</v>
      </c>
    </row>
    <row r="66" spans="1:16" s="22" customFormat="1" ht="18.75" customHeight="1">
      <c r="A66" s="15"/>
      <c r="B66" s="16"/>
      <c r="C66" s="17"/>
      <c r="D66" s="17"/>
      <c r="E66" s="17"/>
      <c r="F66" s="17"/>
      <c r="G66" s="17"/>
      <c r="H66" s="17"/>
      <c r="I66" s="17"/>
      <c r="J66" s="17"/>
      <c r="K66" s="17" t="s">
        <v>55</v>
      </c>
      <c r="L66" s="18" t="s">
        <v>61</v>
      </c>
      <c r="M66" s="24">
        <v>900</v>
      </c>
      <c r="N66" s="24">
        <v>900</v>
      </c>
      <c r="O66" s="24">
        <v>1250</v>
      </c>
      <c r="P66" s="21">
        <f>O66-N66</f>
        <v>350</v>
      </c>
    </row>
    <row r="67" spans="1:16" s="22" customFormat="1" ht="18.75" customHeight="1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 t="s">
        <v>62</v>
      </c>
      <c r="L67" s="18" t="s">
        <v>63</v>
      </c>
      <c r="M67" s="24">
        <v>100</v>
      </c>
      <c r="N67" s="24">
        <v>100</v>
      </c>
      <c r="O67" s="24">
        <v>150</v>
      </c>
      <c r="P67" s="21">
        <f>O67-N67</f>
        <v>50</v>
      </c>
    </row>
    <row r="68" spans="1:16" ht="18.75" customHeight="1">
      <c r="A68" s="9"/>
      <c r="B68" s="10"/>
      <c r="C68" s="11"/>
      <c r="D68" s="11"/>
      <c r="E68" s="11"/>
      <c r="F68" s="11"/>
      <c r="G68" s="11"/>
      <c r="H68" s="11"/>
      <c r="I68" s="11"/>
      <c r="J68" s="11" t="s">
        <v>21</v>
      </c>
      <c r="K68" s="11"/>
      <c r="L68" s="12" t="s">
        <v>64</v>
      </c>
      <c r="M68" s="13">
        <f>M69+M70</f>
        <v>19400</v>
      </c>
      <c r="N68" s="13">
        <f>N69+N70</f>
        <v>19400</v>
      </c>
      <c r="O68" s="13">
        <f>O69+O70</f>
        <v>27000</v>
      </c>
      <c r="P68" s="31">
        <f>P69+P70</f>
        <v>7600</v>
      </c>
    </row>
    <row r="69" spans="1:16" s="22" customFormat="1" ht="18.75" customHeight="1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 t="s">
        <v>26</v>
      </c>
      <c r="L69" s="18" t="s">
        <v>65</v>
      </c>
      <c r="M69" s="24">
        <v>12200</v>
      </c>
      <c r="N69" s="24">
        <v>12200</v>
      </c>
      <c r="O69" s="24">
        <v>17000</v>
      </c>
      <c r="P69" s="21">
        <f>O69-N69</f>
        <v>4800</v>
      </c>
    </row>
    <row r="70" spans="1:16" s="22" customFormat="1" ht="18.75" customHeight="1">
      <c r="A70" s="15"/>
      <c r="B70" s="16"/>
      <c r="C70" s="17"/>
      <c r="D70" s="17"/>
      <c r="E70" s="17"/>
      <c r="F70" s="17"/>
      <c r="G70" s="17"/>
      <c r="H70" s="17"/>
      <c r="I70" s="17"/>
      <c r="J70" s="17"/>
      <c r="K70" s="17" t="s">
        <v>38</v>
      </c>
      <c r="L70" s="18" t="s">
        <v>66</v>
      </c>
      <c r="M70" s="24">
        <v>7200</v>
      </c>
      <c r="N70" s="24">
        <v>7200</v>
      </c>
      <c r="O70" s="24">
        <v>10000</v>
      </c>
      <c r="P70" s="21">
        <f>O70-N70</f>
        <v>2800</v>
      </c>
    </row>
    <row r="71" spans="1:16" ht="18.75" customHeight="1">
      <c r="A71" s="9"/>
      <c r="B71" s="10"/>
      <c r="C71" s="11"/>
      <c r="D71" s="11"/>
      <c r="E71" s="11"/>
      <c r="F71" s="11"/>
      <c r="G71" s="11"/>
      <c r="H71" s="11"/>
      <c r="I71" s="11"/>
      <c r="J71" s="11" t="s">
        <v>31</v>
      </c>
      <c r="K71" s="11"/>
      <c r="L71" s="12" t="s">
        <v>67</v>
      </c>
      <c r="M71" s="13">
        <f>M72+M73+M74</f>
        <v>586100</v>
      </c>
      <c r="N71" s="13">
        <f>N72+N73+N74</f>
        <v>586100</v>
      </c>
      <c r="O71" s="13">
        <f>O72+O73+O74</f>
        <v>790150</v>
      </c>
      <c r="P71" s="31">
        <f>P72+P73+P74</f>
        <v>204050</v>
      </c>
    </row>
    <row r="72" spans="1:16" s="22" customFormat="1" ht="18.75" customHeight="1">
      <c r="A72" s="15"/>
      <c r="B72" s="16"/>
      <c r="C72" s="17"/>
      <c r="D72" s="17"/>
      <c r="E72" s="17"/>
      <c r="F72" s="17"/>
      <c r="G72" s="17"/>
      <c r="H72" s="17"/>
      <c r="I72" s="17"/>
      <c r="J72" s="17"/>
      <c r="K72" s="17" t="s">
        <v>26</v>
      </c>
      <c r="L72" s="18" t="s">
        <v>68</v>
      </c>
      <c r="M72" s="24">
        <v>100</v>
      </c>
      <c r="N72" s="24">
        <v>100</v>
      </c>
      <c r="O72" s="24">
        <v>150</v>
      </c>
      <c r="P72" s="21">
        <f>O72-N72</f>
        <v>50</v>
      </c>
    </row>
    <row r="73" spans="1:16" s="22" customFormat="1" ht="18.75" customHeight="1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 t="s">
        <v>38</v>
      </c>
      <c r="L73" s="18" t="s">
        <v>69</v>
      </c>
      <c r="M73" s="24">
        <v>155000</v>
      </c>
      <c r="N73" s="24">
        <v>155000</v>
      </c>
      <c r="O73" s="24">
        <v>210000</v>
      </c>
      <c r="P73" s="21">
        <f>O73-N73</f>
        <v>55000</v>
      </c>
    </row>
    <row r="74" spans="1:16" s="22" customFormat="1" ht="18.75" customHeight="1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 t="s">
        <v>55</v>
      </c>
      <c r="L74" s="18" t="s">
        <v>70</v>
      </c>
      <c r="M74" s="24">
        <v>431000</v>
      </c>
      <c r="N74" s="24">
        <v>431000</v>
      </c>
      <c r="O74" s="24">
        <v>580000</v>
      </c>
      <c r="P74" s="21">
        <f>O74-N74</f>
        <v>149000</v>
      </c>
    </row>
    <row r="75" spans="1:16" ht="18.75" customHeight="1">
      <c r="A75" s="9"/>
      <c r="B75" s="10"/>
      <c r="C75" s="11"/>
      <c r="D75" s="11"/>
      <c r="E75" s="11"/>
      <c r="F75" s="11"/>
      <c r="G75" s="11"/>
      <c r="H75" s="11"/>
      <c r="I75" s="11"/>
      <c r="J75" s="11" t="s">
        <v>33</v>
      </c>
      <c r="K75" s="11"/>
      <c r="L75" s="12" t="s">
        <v>71</v>
      </c>
      <c r="M75" s="13">
        <f>M76</f>
        <v>15000</v>
      </c>
      <c r="N75" s="13">
        <f>N76</f>
        <v>15000</v>
      </c>
      <c r="O75" s="13">
        <f>O76</f>
        <v>20500</v>
      </c>
      <c r="P75" s="31">
        <f>P76</f>
        <v>5500</v>
      </c>
    </row>
    <row r="76" spans="1:16" s="22" customFormat="1" ht="18.75" customHeight="1">
      <c r="A76" s="15"/>
      <c r="B76" s="16"/>
      <c r="C76" s="17"/>
      <c r="D76" s="17"/>
      <c r="E76" s="17"/>
      <c r="F76" s="17"/>
      <c r="G76" s="17"/>
      <c r="H76" s="17"/>
      <c r="I76" s="17"/>
      <c r="J76" s="17"/>
      <c r="K76" s="17" t="s">
        <v>26</v>
      </c>
      <c r="L76" s="18" t="s">
        <v>72</v>
      </c>
      <c r="M76" s="24">
        <v>15000</v>
      </c>
      <c r="N76" s="24">
        <v>15000</v>
      </c>
      <c r="O76" s="24">
        <v>20500</v>
      </c>
      <c r="P76" s="21">
        <f>O76-N76</f>
        <v>5500</v>
      </c>
    </row>
    <row r="77" spans="1:16" ht="18.75" customHeight="1">
      <c r="A77" s="9"/>
      <c r="B77" s="10"/>
      <c r="C77" s="11"/>
      <c r="D77" s="11"/>
      <c r="E77" s="11"/>
      <c r="F77" s="11"/>
      <c r="G77" s="11"/>
      <c r="H77" s="11"/>
      <c r="I77" s="11"/>
      <c r="J77" s="11">
        <v>6</v>
      </c>
      <c r="K77" s="11"/>
      <c r="L77" s="12" t="s">
        <v>73</v>
      </c>
      <c r="M77" s="14">
        <f>M78+M79+M80</f>
        <v>356300</v>
      </c>
      <c r="N77" s="14">
        <f>N78+N79+N80</f>
        <v>356300</v>
      </c>
      <c r="O77" s="14">
        <f>O78+O79+O80</f>
        <v>482150</v>
      </c>
      <c r="P77" s="33">
        <f>P78+P79+P80</f>
        <v>125850</v>
      </c>
    </row>
    <row r="78" spans="1:16" s="22" customFormat="1" ht="18.75" customHeight="1">
      <c r="A78" s="15"/>
      <c r="B78" s="16"/>
      <c r="C78" s="17"/>
      <c r="D78" s="17"/>
      <c r="E78" s="17"/>
      <c r="F78" s="17"/>
      <c r="G78" s="17"/>
      <c r="H78" s="17"/>
      <c r="I78" s="17"/>
      <c r="J78" s="17"/>
      <c r="K78" s="17" t="s">
        <v>26</v>
      </c>
      <c r="L78" s="18" t="s">
        <v>74</v>
      </c>
      <c r="M78" s="24">
        <v>100</v>
      </c>
      <c r="N78" s="24">
        <v>100</v>
      </c>
      <c r="O78" s="24">
        <v>150</v>
      </c>
      <c r="P78" s="21">
        <f>O78-N78</f>
        <v>50</v>
      </c>
    </row>
    <row r="79" spans="1:16" s="22" customFormat="1" ht="18.75" customHeight="1">
      <c r="A79" s="15"/>
      <c r="B79" s="16"/>
      <c r="C79" s="17"/>
      <c r="D79" s="17"/>
      <c r="E79" s="17"/>
      <c r="F79" s="17"/>
      <c r="G79" s="17"/>
      <c r="H79" s="17"/>
      <c r="I79" s="17"/>
      <c r="J79" s="17"/>
      <c r="K79" s="17" t="s">
        <v>55</v>
      </c>
      <c r="L79" s="18" t="s">
        <v>75</v>
      </c>
      <c r="M79" s="24">
        <v>356000</v>
      </c>
      <c r="N79" s="24">
        <v>356000</v>
      </c>
      <c r="O79" s="24">
        <v>481000</v>
      </c>
      <c r="P79" s="21">
        <f>O79-N79</f>
        <v>125000</v>
      </c>
    </row>
    <row r="80" spans="1:16" s="22" customFormat="1" ht="18.75" customHeight="1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 t="s">
        <v>50</v>
      </c>
      <c r="L80" s="18" t="s">
        <v>76</v>
      </c>
      <c r="M80" s="24">
        <v>200</v>
      </c>
      <c r="N80" s="24">
        <v>200</v>
      </c>
      <c r="O80" s="24">
        <v>1000</v>
      </c>
      <c r="P80" s="21">
        <f>O80-N80</f>
        <v>800</v>
      </c>
    </row>
    <row r="81" spans="1:16" ht="18.75" customHeight="1">
      <c r="A81" s="9"/>
      <c r="B81" s="10"/>
      <c r="C81" s="11"/>
      <c r="D81" s="11"/>
      <c r="E81" s="11"/>
      <c r="F81" s="11"/>
      <c r="G81" s="11"/>
      <c r="H81" s="11"/>
      <c r="I81" s="11"/>
      <c r="J81" s="11" t="s">
        <v>43</v>
      </c>
      <c r="K81" s="11"/>
      <c r="L81" s="12" t="s">
        <v>77</v>
      </c>
      <c r="M81" s="13">
        <f>M82</f>
        <v>15600</v>
      </c>
      <c r="N81" s="13">
        <f>N82</f>
        <v>15600</v>
      </c>
      <c r="O81" s="13">
        <f>O82</f>
        <v>21000</v>
      </c>
      <c r="P81" s="31">
        <f>P82</f>
        <v>5400</v>
      </c>
    </row>
    <row r="82" spans="1:16" s="22" customFormat="1" ht="18.75" customHeight="1">
      <c r="A82" s="15"/>
      <c r="B82" s="16"/>
      <c r="C82" s="17"/>
      <c r="D82" s="17"/>
      <c r="E82" s="17"/>
      <c r="F82" s="17"/>
      <c r="G82" s="17"/>
      <c r="H82" s="17"/>
      <c r="I82" s="17"/>
      <c r="J82" s="17"/>
      <c r="K82" s="17" t="s">
        <v>50</v>
      </c>
      <c r="L82" s="18" t="s">
        <v>77</v>
      </c>
      <c r="M82" s="24">
        <v>15600</v>
      </c>
      <c r="N82" s="24">
        <v>15600</v>
      </c>
      <c r="O82" s="24">
        <v>21000</v>
      </c>
      <c r="P82" s="21">
        <f>O82-N82</f>
        <v>5400</v>
      </c>
    </row>
    <row r="83" spans="1:16" ht="18.75" customHeight="1">
      <c r="A83" s="9"/>
      <c r="B83" s="10"/>
      <c r="C83" s="11"/>
      <c r="D83" s="11"/>
      <c r="E83" s="11"/>
      <c r="F83" s="11"/>
      <c r="G83" s="11"/>
      <c r="H83" s="11"/>
      <c r="I83" s="11" t="s">
        <v>31</v>
      </c>
      <c r="J83" s="11"/>
      <c r="K83" s="11"/>
      <c r="L83" s="12" t="s">
        <v>78</v>
      </c>
      <c r="M83" s="13">
        <f>M84+M86</f>
        <v>51800</v>
      </c>
      <c r="N83" s="13">
        <f>N84+N86</f>
        <v>51800</v>
      </c>
      <c r="O83" s="13">
        <f>O84+O86</f>
        <v>71000</v>
      </c>
      <c r="P83" s="31">
        <f>P84+P86</f>
        <v>19200</v>
      </c>
    </row>
    <row r="84" spans="1:16" ht="18.75" customHeight="1">
      <c r="A84" s="9"/>
      <c r="B84" s="10"/>
      <c r="C84" s="11"/>
      <c r="D84" s="11"/>
      <c r="E84" s="11"/>
      <c r="F84" s="11"/>
      <c r="G84" s="11"/>
      <c r="H84" s="11"/>
      <c r="I84" s="11"/>
      <c r="J84" s="11" t="s">
        <v>23</v>
      </c>
      <c r="K84" s="11"/>
      <c r="L84" s="12" t="s">
        <v>79</v>
      </c>
      <c r="M84" s="13">
        <f>M85</f>
        <v>4200</v>
      </c>
      <c r="N84" s="13">
        <f>N85</f>
        <v>4200</v>
      </c>
      <c r="O84" s="13">
        <f>O85</f>
        <v>6000</v>
      </c>
      <c r="P84" s="31">
        <f>P85</f>
        <v>1800</v>
      </c>
    </row>
    <row r="85" spans="1:16" s="22" customFormat="1" ht="18.75" customHeight="1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 t="s">
        <v>26</v>
      </c>
      <c r="L85" s="18" t="s">
        <v>79</v>
      </c>
      <c r="M85" s="24">
        <v>4200</v>
      </c>
      <c r="N85" s="24">
        <v>4200</v>
      </c>
      <c r="O85" s="24">
        <v>6000</v>
      </c>
      <c r="P85" s="21">
        <f>O85-N85</f>
        <v>1800</v>
      </c>
    </row>
    <row r="86" spans="1:16" ht="18.75" customHeight="1">
      <c r="A86" s="9"/>
      <c r="B86" s="10"/>
      <c r="C86" s="11"/>
      <c r="D86" s="11"/>
      <c r="E86" s="11"/>
      <c r="F86" s="11"/>
      <c r="G86" s="11"/>
      <c r="H86" s="11"/>
      <c r="I86" s="11"/>
      <c r="J86" s="11" t="s">
        <v>31</v>
      </c>
      <c r="K86" s="11"/>
      <c r="L86" s="12" t="s">
        <v>80</v>
      </c>
      <c r="M86" s="13">
        <f>M87</f>
        <v>47600</v>
      </c>
      <c r="N86" s="13">
        <f>N87</f>
        <v>47600</v>
      </c>
      <c r="O86" s="13">
        <f>O87</f>
        <v>65000</v>
      </c>
      <c r="P86" s="31">
        <f>P87</f>
        <v>17400</v>
      </c>
    </row>
    <row r="87" spans="1:16" s="22" customFormat="1" ht="18.75" customHeight="1">
      <c r="A87" s="15"/>
      <c r="B87" s="16"/>
      <c r="C87" s="17"/>
      <c r="D87" s="17"/>
      <c r="E87" s="17"/>
      <c r="F87" s="17"/>
      <c r="G87" s="17"/>
      <c r="H87" s="17"/>
      <c r="I87" s="17"/>
      <c r="J87" s="17"/>
      <c r="K87" s="17" t="s">
        <v>26</v>
      </c>
      <c r="L87" s="18" t="s">
        <v>80</v>
      </c>
      <c r="M87" s="24">
        <v>47600</v>
      </c>
      <c r="N87" s="24">
        <v>47600</v>
      </c>
      <c r="O87" s="24">
        <v>65000</v>
      </c>
      <c r="P87" s="21">
        <f>O87-N87</f>
        <v>17400</v>
      </c>
    </row>
    <row r="88" spans="1:16" ht="18.75" customHeight="1">
      <c r="A88" s="9"/>
      <c r="B88" s="10"/>
      <c r="C88" s="11"/>
      <c r="D88" s="11"/>
      <c r="E88" s="11"/>
      <c r="F88" s="11"/>
      <c r="G88" s="11"/>
      <c r="H88" s="11"/>
      <c r="I88" s="11" t="s">
        <v>45</v>
      </c>
      <c r="J88" s="11"/>
      <c r="K88" s="11"/>
      <c r="L88" s="12" t="s">
        <v>81</v>
      </c>
      <c r="M88" s="13">
        <f>M89+M92</f>
        <v>2930100</v>
      </c>
      <c r="N88" s="13">
        <f>N89+N92</f>
        <v>2930100</v>
      </c>
      <c r="O88" s="13">
        <f>O89+O92</f>
        <v>3979000</v>
      </c>
      <c r="P88" s="31">
        <f>P89+P92</f>
        <v>1048900</v>
      </c>
    </row>
    <row r="89" spans="1:17" ht="18.75" customHeight="1">
      <c r="A89" s="9"/>
      <c r="B89" s="10"/>
      <c r="C89" s="11"/>
      <c r="D89" s="11"/>
      <c r="E89" s="11"/>
      <c r="F89" s="11"/>
      <c r="G89" s="11"/>
      <c r="H89" s="11"/>
      <c r="I89" s="11"/>
      <c r="J89" s="11" t="s">
        <v>21</v>
      </c>
      <c r="K89" s="11"/>
      <c r="L89" s="12" t="s">
        <v>82</v>
      </c>
      <c r="M89" s="13">
        <f>M90+M91</f>
        <v>18100</v>
      </c>
      <c r="N89" s="13">
        <f>N90+N91</f>
        <v>18100</v>
      </c>
      <c r="O89" s="13">
        <f>O90+O91</f>
        <v>26000</v>
      </c>
      <c r="P89" s="31">
        <f>P90+P91</f>
        <v>7900</v>
      </c>
      <c r="Q89" s="26"/>
    </row>
    <row r="90" spans="1:16" s="22" customFormat="1" ht="18.75" customHeight="1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 t="s">
        <v>38</v>
      </c>
      <c r="L90" s="18" t="s">
        <v>83</v>
      </c>
      <c r="M90" s="24">
        <v>18000</v>
      </c>
      <c r="N90" s="24">
        <v>18000</v>
      </c>
      <c r="O90" s="24">
        <v>25000</v>
      </c>
      <c r="P90" s="21">
        <f>O90-N90</f>
        <v>7000</v>
      </c>
    </row>
    <row r="91" spans="1:16" s="22" customFormat="1" ht="18.75" customHeight="1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 t="s">
        <v>50</v>
      </c>
      <c r="L91" s="18" t="s">
        <v>84</v>
      </c>
      <c r="M91" s="24">
        <v>100</v>
      </c>
      <c r="N91" s="24">
        <v>100</v>
      </c>
      <c r="O91" s="24">
        <v>1000</v>
      </c>
      <c r="P91" s="21">
        <f>O91-N91</f>
        <v>900</v>
      </c>
    </row>
    <row r="92" spans="1:16" ht="18.75" customHeight="1">
      <c r="A92" s="9"/>
      <c r="B92" s="10"/>
      <c r="C92" s="11"/>
      <c r="D92" s="11"/>
      <c r="E92" s="11"/>
      <c r="F92" s="11"/>
      <c r="G92" s="11"/>
      <c r="H92" s="11"/>
      <c r="I92" s="11"/>
      <c r="J92" s="11" t="s">
        <v>31</v>
      </c>
      <c r="K92" s="11"/>
      <c r="L92" s="12" t="s">
        <v>85</v>
      </c>
      <c r="M92" s="13">
        <f>M93+M94</f>
        <v>2912000</v>
      </c>
      <c r="N92" s="13">
        <f>N93+N94</f>
        <v>2912000</v>
      </c>
      <c r="O92" s="13">
        <f>O93+O94</f>
        <v>3953000</v>
      </c>
      <c r="P92" s="31">
        <f>P93+P94</f>
        <v>1041000</v>
      </c>
    </row>
    <row r="93" spans="1:16" s="22" customFormat="1" ht="18.75" customHeight="1">
      <c r="A93" s="15"/>
      <c r="B93" s="16"/>
      <c r="C93" s="17"/>
      <c r="D93" s="17"/>
      <c r="E93" s="17"/>
      <c r="F93" s="17"/>
      <c r="G93" s="17"/>
      <c r="H93" s="17"/>
      <c r="I93" s="17"/>
      <c r="J93" s="17"/>
      <c r="K93" s="17" t="s">
        <v>26</v>
      </c>
      <c r="L93" s="18" t="s">
        <v>86</v>
      </c>
      <c r="M93" s="24">
        <v>2910000</v>
      </c>
      <c r="N93" s="24">
        <v>2910000</v>
      </c>
      <c r="O93" s="24">
        <v>3950000</v>
      </c>
      <c r="P93" s="21">
        <f>O93-N93</f>
        <v>1040000</v>
      </c>
    </row>
    <row r="94" spans="1:16" s="22" customFormat="1" ht="18.75" customHeight="1">
      <c r="A94" s="15"/>
      <c r="B94" s="16"/>
      <c r="C94" s="17"/>
      <c r="D94" s="17"/>
      <c r="E94" s="17"/>
      <c r="F94" s="17"/>
      <c r="G94" s="17"/>
      <c r="H94" s="17"/>
      <c r="I94" s="17"/>
      <c r="J94" s="17"/>
      <c r="K94" s="17" t="s">
        <v>38</v>
      </c>
      <c r="L94" s="18" t="s">
        <v>87</v>
      </c>
      <c r="M94" s="24">
        <v>2000</v>
      </c>
      <c r="N94" s="24">
        <v>2000</v>
      </c>
      <c r="O94" s="24">
        <v>3000</v>
      </c>
      <c r="P94" s="21">
        <f>O94-N94</f>
        <v>1000</v>
      </c>
    </row>
    <row r="95" spans="1:16" ht="18.75" customHeight="1">
      <c r="A95" s="9"/>
      <c r="B95" s="10"/>
      <c r="C95" s="11"/>
      <c r="D95" s="11"/>
      <c r="E95" s="11"/>
      <c r="F95" s="11"/>
      <c r="G95" s="11"/>
      <c r="H95" s="11"/>
      <c r="I95" s="11" t="s">
        <v>33</v>
      </c>
      <c r="J95" s="11"/>
      <c r="K95" s="11"/>
      <c r="L95" s="12" t="s">
        <v>88</v>
      </c>
      <c r="M95" s="13">
        <f>M96+M100+M103+M107+M112</f>
        <v>4317900</v>
      </c>
      <c r="N95" s="13">
        <f>N96+N100+N103+N107+N112</f>
        <v>4317900</v>
      </c>
      <c r="O95" s="13">
        <f>O96+O100+O103+O107+O112</f>
        <v>5917500</v>
      </c>
      <c r="P95" s="31">
        <f>P96+P100+P103+P107+P112</f>
        <v>1599600</v>
      </c>
    </row>
    <row r="96" spans="1:16" ht="18.75" customHeight="1">
      <c r="A96" s="9"/>
      <c r="B96" s="10"/>
      <c r="C96" s="11"/>
      <c r="D96" s="11"/>
      <c r="E96" s="11"/>
      <c r="F96" s="11"/>
      <c r="G96" s="11"/>
      <c r="H96" s="11"/>
      <c r="I96" s="11"/>
      <c r="J96" s="11" t="s">
        <v>21</v>
      </c>
      <c r="K96" s="11"/>
      <c r="L96" s="12" t="s">
        <v>89</v>
      </c>
      <c r="M96" s="13">
        <f>M97+M98+M99</f>
        <v>48500</v>
      </c>
      <c r="N96" s="13">
        <f>N97+N98+N99</f>
        <v>48500</v>
      </c>
      <c r="O96" s="13">
        <f>O97+O98+O99</f>
        <v>66500</v>
      </c>
      <c r="P96" s="31">
        <f>P97+P98+P99</f>
        <v>18000</v>
      </c>
    </row>
    <row r="97" spans="1:16" s="22" customFormat="1" ht="18.75" customHeight="1">
      <c r="A97" s="15"/>
      <c r="B97" s="16"/>
      <c r="C97" s="17"/>
      <c r="D97" s="17"/>
      <c r="E97" s="17"/>
      <c r="F97" s="17"/>
      <c r="G97" s="17"/>
      <c r="H97" s="17"/>
      <c r="I97" s="17"/>
      <c r="J97" s="17"/>
      <c r="K97" s="17" t="s">
        <v>26</v>
      </c>
      <c r="L97" s="18" t="s">
        <v>90</v>
      </c>
      <c r="M97" s="24">
        <v>3500</v>
      </c>
      <c r="N97" s="24">
        <v>3500</v>
      </c>
      <c r="O97" s="24">
        <v>5000</v>
      </c>
      <c r="P97" s="21">
        <f>O97-N97</f>
        <v>1500</v>
      </c>
    </row>
    <row r="98" spans="1:16" s="22" customFormat="1" ht="18.75" customHeight="1">
      <c r="A98" s="15"/>
      <c r="B98" s="16"/>
      <c r="C98" s="17"/>
      <c r="D98" s="17"/>
      <c r="E98" s="17"/>
      <c r="F98" s="17"/>
      <c r="G98" s="17"/>
      <c r="H98" s="17"/>
      <c r="I98" s="17"/>
      <c r="J98" s="17"/>
      <c r="K98" s="17" t="s">
        <v>38</v>
      </c>
      <c r="L98" s="18" t="s">
        <v>91</v>
      </c>
      <c r="M98" s="24">
        <v>30000</v>
      </c>
      <c r="N98" s="24">
        <v>30000</v>
      </c>
      <c r="O98" s="24">
        <v>41000</v>
      </c>
      <c r="P98" s="21">
        <f>O98-N98</f>
        <v>11000</v>
      </c>
    </row>
    <row r="99" spans="1:16" s="22" customFormat="1" ht="18.75" customHeight="1">
      <c r="A99" s="15"/>
      <c r="B99" s="16"/>
      <c r="C99" s="17"/>
      <c r="D99" s="17"/>
      <c r="E99" s="17"/>
      <c r="F99" s="17"/>
      <c r="G99" s="17"/>
      <c r="H99" s="17"/>
      <c r="I99" s="17"/>
      <c r="J99" s="17"/>
      <c r="K99" s="17" t="s">
        <v>55</v>
      </c>
      <c r="L99" s="18" t="s">
        <v>92</v>
      </c>
      <c r="M99" s="24">
        <v>15000</v>
      </c>
      <c r="N99" s="24">
        <v>15000</v>
      </c>
      <c r="O99" s="24">
        <v>20500</v>
      </c>
      <c r="P99" s="21">
        <f>O99-N99</f>
        <v>5500</v>
      </c>
    </row>
    <row r="100" spans="1:16" ht="18.75" customHeight="1">
      <c r="A100" s="9"/>
      <c r="B100" s="10"/>
      <c r="C100" s="11"/>
      <c r="D100" s="11"/>
      <c r="E100" s="11"/>
      <c r="F100" s="11"/>
      <c r="G100" s="11"/>
      <c r="H100" s="11"/>
      <c r="I100" s="11"/>
      <c r="J100" s="11" t="s">
        <v>31</v>
      </c>
      <c r="K100" s="11"/>
      <c r="L100" s="12" t="s">
        <v>93</v>
      </c>
      <c r="M100" s="13">
        <f>M101+M102</f>
        <v>3730300</v>
      </c>
      <c r="N100" s="13">
        <f>N101+N102</f>
        <v>3730300</v>
      </c>
      <c r="O100" s="13">
        <f>O101+O102</f>
        <v>5110000</v>
      </c>
      <c r="P100" s="31">
        <f>P101+P102</f>
        <v>1379700</v>
      </c>
    </row>
    <row r="101" spans="1:16" s="22" customFormat="1" ht="18.75" customHeight="1">
      <c r="A101" s="15"/>
      <c r="B101" s="16"/>
      <c r="C101" s="17"/>
      <c r="D101" s="17"/>
      <c r="E101" s="17"/>
      <c r="F101" s="17"/>
      <c r="G101" s="17"/>
      <c r="H101" s="17"/>
      <c r="I101" s="17"/>
      <c r="J101" s="17"/>
      <c r="K101" s="17" t="s">
        <v>55</v>
      </c>
      <c r="L101" s="18" t="s">
        <v>94</v>
      </c>
      <c r="M101" s="24">
        <v>3730000</v>
      </c>
      <c r="N101" s="24">
        <v>3730000</v>
      </c>
      <c r="O101" s="24">
        <v>5100000</v>
      </c>
      <c r="P101" s="21">
        <f>O101-N101</f>
        <v>1370000</v>
      </c>
    </row>
    <row r="102" spans="1:16" s="22" customFormat="1" ht="18.75" customHeight="1">
      <c r="A102" s="15"/>
      <c r="B102" s="16"/>
      <c r="C102" s="17"/>
      <c r="D102" s="17"/>
      <c r="E102" s="17"/>
      <c r="F102" s="17"/>
      <c r="G102" s="17"/>
      <c r="H102" s="17"/>
      <c r="I102" s="17"/>
      <c r="J102" s="17"/>
      <c r="K102" s="17" t="s">
        <v>50</v>
      </c>
      <c r="L102" s="18" t="s">
        <v>95</v>
      </c>
      <c r="M102" s="24">
        <v>300</v>
      </c>
      <c r="N102" s="24">
        <v>300</v>
      </c>
      <c r="O102" s="24">
        <v>10000</v>
      </c>
      <c r="P102" s="21">
        <f>O102-N102</f>
        <v>9700</v>
      </c>
    </row>
    <row r="103" spans="1:16" ht="18.75" customHeight="1">
      <c r="A103" s="9"/>
      <c r="B103" s="10"/>
      <c r="C103" s="11"/>
      <c r="D103" s="11"/>
      <c r="E103" s="11"/>
      <c r="F103" s="11"/>
      <c r="G103" s="11"/>
      <c r="H103" s="11"/>
      <c r="I103" s="11"/>
      <c r="J103" s="11" t="s">
        <v>45</v>
      </c>
      <c r="K103" s="11"/>
      <c r="L103" s="12" t="s">
        <v>96</v>
      </c>
      <c r="M103" s="13">
        <f>M104+M105+M106</f>
        <v>102000</v>
      </c>
      <c r="N103" s="13">
        <f>N104+N105+N106</f>
        <v>102000</v>
      </c>
      <c r="O103" s="13">
        <f>O104+O105+O106</f>
        <v>145000</v>
      </c>
      <c r="P103" s="31">
        <f>P104+P105+P106</f>
        <v>43000</v>
      </c>
    </row>
    <row r="104" spans="1:16" s="22" customFormat="1" ht="18.75" customHeight="1">
      <c r="A104" s="15"/>
      <c r="B104" s="16"/>
      <c r="C104" s="17"/>
      <c r="D104" s="17"/>
      <c r="E104" s="17"/>
      <c r="F104" s="17"/>
      <c r="G104" s="17"/>
      <c r="H104" s="17"/>
      <c r="I104" s="17"/>
      <c r="J104" s="17"/>
      <c r="K104" s="17" t="s">
        <v>26</v>
      </c>
      <c r="L104" s="18" t="s">
        <v>97</v>
      </c>
      <c r="M104" s="24">
        <v>20000</v>
      </c>
      <c r="N104" s="24">
        <v>20000</v>
      </c>
      <c r="O104" s="24">
        <v>30000</v>
      </c>
      <c r="P104" s="21">
        <f>O104-N104</f>
        <v>10000</v>
      </c>
    </row>
    <row r="105" spans="1:16" s="22" customFormat="1" ht="18.75" customHeight="1">
      <c r="A105" s="15"/>
      <c r="B105" s="16"/>
      <c r="C105" s="17"/>
      <c r="D105" s="17"/>
      <c r="E105" s="17"/>
      <c r="F105" s="17"/>
      <c r="G105" s="17"/>
      <c r="H105" s="17"/>
      <c r="I105" s="17"/>
      <c r="J105" s="17"/>
      <c r="K105" s="17" t="s">
        <v>38</v>
      </c>
      <c r="L105" s="18" t="s">
        <v>98</v>
      </c>
      <c r="M105" s="24">
        <v>71000</v>
      </c>
      <c r="N105" s="24">
        <v>71000</v>
      </c>
      <c r="O105" s="24">
        <v>100000</v>
      </c>
      <c r="P105" s="21">
        <f>O105-N105</f>
        <v>29000</v>
      </c>
    </row>
    <row r="106" spans="1:16" s="22" customFormat="1" ht="18.75" customHeight="1">
      <c r="A106" s="15"/>
      <c r="B106" s="16"/>
      <c r="C106" s="17"/>
      <c r="D106" s="17"/>
      <c r="E106" s="17"/>
      <c r="F106" s="17"/>
      <c r="G106" s="17"/>
      <c r="H106" s="17"/>
      <c r="I106" s="17"/>
      <c r="J106" s="17"/>
      <c r="K106" s="17" t="s">
        <v>55</v>
      </c>
      <c r="L106" s="18" t="s">
        <v>99</v>
      </c>
      <c r="M106" s="25">
        <v>11000</v>
      </c>
      <c r="N106" s="25">
        <v>11000</v>
      </c>
      <c r="O106" s="25">
        <v>15000</v>
      </c>
      <c r="P106" s="21">
        <f>O106-N106</f>
        <v>4000</v>
      </c>
    </row>
    <row r="107" spans="1:16" ht="18.75" customHeight="1">
      <c r="A107" s="9"/>
      <c r="B107" s="10"/>
      <c r="C107" s="11"/>
      <c r="D107" s="11"/>
      <c r="E107" s="11"/>
      <c r="F107" s="11"/>
      <c r="G107" s="11"/>
      <c r="H107" s="11"/>
      <c r="I107" s="11"/>
      <c r="J107" s="11" t="s">
        <v>33</v>
      </c>
      <c r="K107" s="11"/>
      <c r="L107" s="12" t="s">
        <v>100</v>
      </c>
      <c r="M107" s="13">
        <f>M108+M109+M110+M111</f>
        <v>265100</v>
      </c>
      <c r="N107" s="13">
        <f>N108+N109+N110+N111</f>
        <v>265100</v>
      </c>
      <c r="O107" s="13">
        <f>O108+O109+O110+O111</f>
        <v>361000</v>
      </c>
      <c r="P107" s="31">
        <f>P108+P109+P110+P111</f>
        <v>95900</v>
      </c>
    </row>
    <row r="108" spans="1:16" s="22" customFormat="1" ht="18.75" customHeight="1">
      <c r="A108" s="15"/>
      <c r="B108" s="16"/>
      <c r="C108" s="17"/>
      <c r="D108" s="17"/>
      <c r="E108" s="17"/>
      <c r="F108" s="17"/>
      <c r="G108" s="17"/>
      <c r="H108" s="17"/>
      <c r="I108" s="17"/>
      <c r="J108" s="17"/>
      <c r="K108" s="17" t="s">
        <v>38</v>
      </c>
      <c r="L108" s="18" t="s">
        <v>101</v>
      </c>
      <c r="M108" s="24">
        <v>100</v>
      </c>
      <c r="N108" s="24">
        <v>100</v>
      </c>
      <c r="O108" s="24">
        <v>1000</v>
      </c>
      <c r="P108" s="21">
        <f>O108-N108</f>
        <v>900</v>
      </c>
    </row>
    <row r="109" spans="1:16" s="22" customFormat="1" ht="18.75" customHeight="1">
      <c r="A109" s="15"/>
      <c r="B109" s="16"/>
      <c r="C109" s="17"/>
      <c r="D109" s="17"/>
      <c r="E109" s="17"/>
      <c r="F109" s="17"/>
      <c r="G109" s="17"/>
      <c r="H109" s="17"/>
      <c r="I109" s="17"/>
      <c r="J109" s="17"/>
      <c r="K109" s="17" t="s">
        <v>55</v>
      </c>
      <c r="L109" s="18" t="s">
        <v>102</v>
      </c>
      <c r="M109" s="25">
        <v>14000</v>
      </c>
      <c r="N109" s="25">
        <v>14000</v>
      </c>
      <c r="O109" s="25">
        <v>20000</v>
      </c>
      <c r="P109" s="21">
        <f>O109-N109</f>
        <v>6000</v>
      </c>
    </row>
    <row r="110" spans="1:16" s="22" customFormat="1" ht="18.75" customHeight="1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 t="s">
        <v>62</v>
      </c>
      <c r="L110" s="18" t="s">
        <v>103</v>
      </c>
      <c r="M110" s="24">
        <v>129000</v>
      </c>
      <c r="N110" s="24">
        <v>129000</v>
      </c>
      <c r="O110" s="24">
        <v>175000</v>
      </c>
      <c r="P110" s="21">
        <f>O110-N110</f>
        <v>46000</v>
      </c>
    </row>
    <row r="111" spans="1:16" s="22" customFormat="1" ht="18.75" customHeight="1">
      <c r="A111" s="15"/>
      <c r="B111" s="16"/>
      <c r="C111" s="17"/>
      <c r="D111" s="17"/>
      <c r="E111" s="17"/>
      <c r="F111" s="17"/>
      <c r="G111" s="17"/>
      <c r="H111" s="17"/>
      <c r="I111" s="17"/>
      <c r="J111" s="17"/>
      <c r="K111" s="17" t="s">
        <v>104</v>
      </c>
      <c r="L111" s="18" t="s">
        <v>105</v>
      </c>
      <c r="M111" s="24">
        <v>122000</v>
      </c>
      <c r="N111" s="24">
        <v>122000</v>
      </c>
      <c r="O111" s="24">
        <v>165000</v>
      </c>
      <c r="P111" s="21">
        <f>O111-N111</f>
        <v>43000</v>
      </c>
    </row>
    <row r="112" spans="1:16" ht="18.75" customHeight="1">
      <c r="A112" s="9"/>
      <c r="B112" s="10"/>
      <c r="C112" s="11"/>
      <c r="D112" s="11"/>
      <c r="E112" s="11"/>
      <c r="F112" s="11"/>
      <c r="G112" s="11"/>
      <c r="H112" s="11"/>
      <c r="I112" s="11"/>
      <c r="J112" s="11" t="s">
        <v>43</v>
      </c>
      <c r="K112" s="11"/>
      <c r="L112" s="12" t="s">
        <v>106</v>
      </c>
      <c r="M112" s="13">
        <f>M113</f>
        <v>172000</v>
      </c>
      <c r="N112" s="13">
        <f>N113</f>
        <v>172000</v>
      </c>
      <c r="O112" s="13">
        <f>O113</f>
        <v>235000</v>
      </c>
      <c r="P112" s="31">
        <f>P113</f>
        <v>63000</v>
      </c>
    </row>
    <row r="113" spans="1:16" s="22" customFormat="1" ht="18.75" customHeight="1">
      <c r="A113" s="15"/>
      <c r="B113" s="16"/>
      <c r="C113" s="17"/>
      <c r="D113" s="17"/>
      <c r="E113" s="17"/>
      <c r="F113" s="17"/>
      <c r="G113" s="17"/>
      <c r="H113" s="17"/>
      <c r="I113" s="17"/>
      <c r="J113" s="17"/>
      <c r="K113" s="17" t="s">
        <v>50</v>
      </c>
      <c r="L113" s="18" t="s">
        <v>106</v>
      </c>
      <c r="M113" s="24">
        <v>172000</v>
      </c>
      <c r="N113" s="24">
        <v>172000</v>
      </c>
      <c r="O113" s="24">
        <v>235000</v>
      </c>
      <c r="P113" s="21">
        <f>O113-N113</f>
        <v>63000</v>
      </c>
    </row>
    <row r="114" spans="1:16" ht="18.75" customHeight="1">
      <c r="A114" s="9"/>
      <c r="B114" s="10"/>
      <c r="C114" s="11"/>
      <c r="D114" s="11"/>
      <c r="E114" s="11"/>
      <c r="F114" s="11"/>
      <c r="G114" s="11"/>
      <c r="H114" s="11"/>
      <c r="I114" s="11" t="s">
        <v>41</v>
      </c>
      <c r="J114" s="11"/>
      <c r="K114" s="11"/>
      <c r="L114" s="12" t="s">
        <v>107</v>
      </c>
      <c r="M114" s="13">
        <f>M115+M118</f>
        <v>11100</v>
      </c>
      <c r="N114" s="13">
        <f>N115+N118</f>
        <v>11100</v>
      </c>
      <c r="O114" s="13">
        <f>O115+O118</f>
        <v>22000</v>
      </c>
      <c r="P114" s="31">
        <f>P115+P118</f>
        <v>10900</v>
      </c>
    </row>
    <row r="115" spans="1:16" ht="18.75" customHeight="1">
      <c r="A115" s="9"/>
      <c r="B115" s="10"/>
      <c r="C115" s="11"/>
      <c r="D115" s="11"/>
      <c r="E115" s="11"/>
      <c r="F115" s="11"/>
      <c r="G115" s="11"/>
      <c r="H115" s="11"/>
      <c r="I115" s="11"/>
      <c r="J115" s="11" t="s">
        <v>23</v>
      </c>
      <c r="K115" s="11"/>
      <c r="L115" s="12" t="s">
        <v>108</v>
      </c>
      <c r="M115" s="13">
        <f>M116+M117</f>
        <v>11000</v>
      </c>
      <c r="N115" s="13">
        <f>N116+N117</f>
        <v>11000</v>
      </c>
      <c r="O115" s="13">
        <f>O116+O117</f>
        <v>17000</v>
      </c>
      <c r="P115" s="31">
        <f>P116+P117</f>
        <v>6000</v>
      </c>
    </row>
    <row r="116" spans="1:16" s="22" customFormat="1" ht="18.75" customHeight="1">
      <c r="A116" s="15"/>
      <c r="B116" s="16"/>
      <c r="C116" s="17"/>
      <c r="D116" s="17"/>
      <c r="E116" s="17"/>
      <c r="F116" s="17"/>
      <c r="G116" s="17"/>
      <c r="H116" s="17"/>
      <c r="I116" s="17"/>
      <c r="J116" s="17"/>
      <c r="K116" s="17" t="s">
        <v>26</v>
      </c>
      <c r="L116" s="18" t="s">
        <v>108</v>
      </c>
      <c r="M116" s="24">
        <v>10000</v>
      </c>
      <c r="N116" s="24">
        <v>10000</v>
      </c>
      <c r="O116" s="24">
        <v>12000</v>
      </c>
      <c r="P116" s="21">
        <f>O116-N116</f>
        <v>2000</v>
      </c>
    </row>
    <row r="117" spans="1:16" s="22" customFormat="1" ht="18.75" customHeight="1">
      <c r="A117" s="15"/>
      <c r="B117" s="16"/>
      <c r="C117" s="17"/>
      <c r="D117" s="17"/>
      <c r="E117" s="17"/>
      <c r="F117" s="17"/>
      <c r="G117" s="17"/>
      <c r="H117" s="17"/>
      <c r="I117" s="17"/>
      <c r="J117" s="17"/>
      <c r="K117" s="17" t="s">
        <v>38</v>
      </c>
      <c r="L117" s="18" t="s">
        <v>109</v>
      </c>
      <c r="M117" s="25">
        <v>1000</v>
      </c>
      <c r="N117" s="25">
        <v>1000</v>
      </c>
      <c r="O117" s="25">
        <v>5000</v>
      </c>
      <c r="P117" s="21">
        <f>O117-N117</f>
        <v>4000</v>
      </c>
    </row>
    <row r="118" spans="1:16" ht="18.75" customHeight="1">
      <c r="A118" s="9"/>
      <c r="B118" s="10"/>
      <c r="C118" s="11"/>
      <c r="D118" s="11"/>
      <c r="E118" s="11"/>
      <c r="F118" s="11"/>
      <c r="G118" s="11"/>
      <c r="H118" s="11"/>
      <c r="I118" s="11"/>
      <c r="J118" s="11" t="s">
        <v>21</v>
      </c>
      <c r="K118" s="11"/>
      <c r="L118" s="12" t="s">
        <v>110</v>
      </c>
      <c r="M118" s="13">
        <f>M119</f>
        <v>100</v>
      </c>
      <c r="N118" s="13">
        <f>N119</f>
        <v>100</v>
      </c>
      <c r="O118" s="13">
        <f>O119</f>
        <v>5000</v>
      </c>
      <c r="P118" s="31">
        <f>P119</f>
        <v>4900</v>
      </c>
    </row>
    <row r="119" spans="1:16" s="22" customFormat="1" ht="18.75" customHeight="1">
      <c r="A119" s="15"/>
      <c r="B119" s="16"/>
      <c r="C119" s="17"/>
      <c r="D119" s="17"/>
      <c r="E119" s="17"/>
      <c r="F119" s="17"/>
      <c r="G119" s="17"/>
      <c r="H119" s="17"/>
      <c r="I119" s="17"/>
      <c r="J119" s="17"/>
      <c r="K119" s="17" t="s">
        <v>26</v>
      </c>
      <c r="L119" s="18" t="s">
        <v>111</v>
      </c>
      <c r="M119" s="25">
        <v>100</v>
      </c>
      <c r="N119" s="25">
        <v>100</v>
      </c>
      <c r="O119" s="25">
        <v>5000</v>
      </c>
      <c r="P119" s="21">
        <f>O119-N119</f>
        <v>4900</v>
      </c>
    </row>
    <row r="120" spans="1:16" ht="18.75" customHeight="1">
      <c r="A120" s="9"/>
      <c r="B120" s="10"/>
      <c r="C120" s="11"/>
      <c r="D120" s="11"/>
      <c r="E120" s="11"/>
      <c r="F120" s="11"/>
      <c r="G120" s="11"/>
      <c r="H120" s="11"/>
      <c r="I120" s="11" t="s">
        <v>112</v>
      </c>
      <c r="J120" s="11"/>
      <c r="K120" s="11"/>
      <c r="L120" s="12" t="s">
        <v>113</v>
      </c>
      <c r="M120" s="14">
        <f>M121+M128+M130</f>
        <v>259400</v>
      </c>
      <c r="N120" s="14">
        <f>N121+N128+N130</f>
        <v>259400</v>
      </c>
      <c r="O120" s="14">
        <f>O121+O128+O130</f>
        <v>425000</v>
      </c>
      <c r="P120" s="33">
        <f>P121+P128+P130</f>
        <v>165600</v>
      </c>
    </row>
    <row r="121" spans="1:16" ht="18.75" customHeight="1">
      <c r="A121" s="9"/>
      <c r="B121" s="10"/>
      <c r="C121" s="11"/>
      <c r="D121" s="11"/>
      <c r="E121" s="11"/>
      <c r="F121" s="11"/>
      <c r="G121" s="11"/>
      <c r="H121" s="11"/>
      <c r="I121" s="11"/>
      <c r="J121" s="11" t="s">
        <v>23</v>
      </c>
      <c r="K121" s="11"/>
      <c r="L121" s="12" t="s">
        <v>114</v>
      </c>
      <c r="M121" s="14">
        <f>M122+M123+M124+M125+M126+M127</f>
        <v>48600</v>
      </c>
      <c r="N121" s="14">
        <f>N122+N123+N124+N125+N126+N127</f>
        <v>48600</v>
      </c>
      <c r="O121" s="14">
        <f>O122+O123+O124+O125+O126+O127</f>
        <v>79000</v>
      </c>
      <c r="P121" s="33">
        <f>P122+P123+P124+P125+P126+P127</f>
        <v>30400</v>
      </c>
    </row>
    <row r="122" spans="1:16" s="22" customFormat="1" ht="18.75" customHeight="1">
      <c r="A122" s="15"/>
      <c r="B122" s="16"/>
      <c r="C122" s="17"/>
      <c r="D122" s="17"/>
      <c r="E122" s="17"/>
      <c r="F122" s="17"/>
      <c r="G122" s="17"/>
      <c r="H122" s="17"/>
      <c r="I122" s="17"/>
      <c r="J122" s="17"/>
      <c r="K122" s="17" t="s">
        <v>26</v>
      </c>
      <c r="L122" s="18" t="s">
        <v>115</v>
      </c>
      <c r="M122" s="24">
        <v>5000</v>
      </c>
      <c r="N122" s="24">
        <v>5000</v>
      </c>
      <c r="O122" s="24">
        <v>7000</v>
      </c>
      <c r="P122" s="21">
        <f aca="true" t="shared" si="3" ref="P122:P127">O122-N122</f>
        <v>2000</v>
      </c>
    </row>
    <row r="123" spans="1:16" s="22" customFormat="1" ht="18.75" customHeight="1">
      <c r="A123" s="15"/>
      <c r="B123" s="16"/>
      <c r="C123" s="17"/>
      <c r="D123" s="17"/>
      <c r="E123" s="17"/>
      <c r="F123" s="17"/>
      <c r="G123" s="17"/>
      <c r="H123" s="17"/>
      <c r="I123" s="17"/>
      <c r="J123" s="17"/>
      <c r="K123" s="17" t="s">
        <v>38</v>
      </c>
      <c r="L123" s="18" t="s">
        <v>116</v>
      </c>
      <c r="M123" s="24">
        <v>25000</v>
      </c>
      <c r="N123" s="24">
        <v>25000</v>
      </c>
      <c r="O123" s="24">
        <v>35000</v>
      </c>
      <c r="P123" s="21">
        <f t="shared" si="3"/>
        <v>10000</v>
      </c>
    </row>
    <row r="124" spans="1:16" s="22" customFormat="1" ht="18.75" customHeight="1">
      <c r="A124" s="15"/>
      <c r="B124" s="16"/>
      <c r="C124" s="17"/>
      <c r="D124" s="17"/>
      <c r="E124" s="17"/>
      <c r="F124" s="17"/>
      <c r="G124" s="17"/>
      <c r="H124" s="17"/>
      <c r="I124" s="17"/>
      <c r="J124" s="17"/>
      <c r="K124" s="17" t="s">
        <v>55</v>
      </c>
      <c r="L124" s="18" t="s">
        <v>117</v>
      </c>
      <c r="M124" s="25">
        <v>3500</v>
      </c>
      <c r="N124" s="25">
        <v>3500</v>
      </c>
      <c r="O124" s="25">
        <v>5000</v>
      </c>
      <c r="P124" s="21">
        <f t="shared" si="3"/>
        <v>1500</v>
      </c>
    </row>
    <row r="125" spans="1:16" s="22" customFormat="1" ht="18.75" customHeight="1">
      <c r="A125" s="15"/>
      <c r="B125" s="16"/>
      <c r="C125" s="17"/>
      <c r="D125" s="17"/>
      <c r="E125" s="17"/>
      <c r="F125" s="17"/>
      <c r="G125" s="17"/>
      <c r="H125" s="17"/>
      <c r="I125" s="17"/>
      <c r="J125" s="17"/>
      <c r="K125" s="17" t="s">
        <v>19</v>
      </c>
      <c r="L125" s="18" t="s">
        <v>118</v>
      </c>
      <c r="M125" s="24">
        <v>5000</v>
      </c>
      <c r="N125" s="24">
        <v>5000</v>
      </c>
      <c r="O125" s="24">
        <v>7000</v>
      </c>
      <c r="P125" s="21">
        <f t="shared" si="3"/>
        <v>2000</v>
      </c>
    </row>
    <row r="126" spans="1:16" s="22" customFormat="1" ht="18.75" customHeight="1">
      <c r="A126" s="15"/>
      <c r="B126" s="16"/>
      <c r="C126" s="17"/>
      <c r="D126" s="17"/>
      <c r="E126" s="17"/>
      <c r="F126" s="17"/>
      <c r="G126" s="17"/>
      <c r="H126" s="17"/>
      <c r="I126" s="17"/>
      <c r="J126" s="17"/>
      <c r="K126" s="17" t="s">
        <v>104</v>
      </c>
      <c r="L126" s="18" t="s">
        <v>119</v>
      </c>
      <c r="M126" s="24">
        <v>100</v>
      </c>
      <c r="N126" s="24">
        <v>100</v>
      </c>
      <c r="O126" s="24">
        <v>10000</v>
      </c>
      <c r="P126" s="21">
        <f t="shared" si="3"/>
        <v>9900</v>
      </c>
    </row>
    <row r="127" spans="1:16" s="22" customFormat="1" ht="18.75" customHeight="1">
      <c r="A127" s="15"/>
      <c r="B127" s="16"/>
      <c r="C127" s="17"/>
      <c r="D127" s="17"/>
      <c r="E127" s="17"/>
      <c r="F127" s="17"/>
      <c r="G127" s="17"/>
      <c r="H127" s="17"/>
      <c r="I127" s="17"/>
      <c r="J127" s="17"/>
      <c r="K127" s="17" t="s">
        <v>50</v>
      </c>
      <c r="L127" s="18" t="s">
        <v>120</v>
      </c>
      <c r="M127" s="24">
        <v>10000</v>
      </c>
      <c r="N127" s="24">
        <v>10000</v>
      </c>
      <c r="O127" s="24">
        <v>15000</v>
      </c>
      <c r="P127" s="21">
        <f t="shared" si="3"/>
        <v>5000</v>
      </c>
    </row>
    <row r="128" spans="1:16" ht="18.75" customHeight="1">
      <c r="A128" s="9"/>
      <c r="B128" s="10"/>
      <c r="C128" s="11"/>
      <c r="D128" s="11"/>
      <c r="E128" s="11"/>
      <c r="F128" s="11"/>
      <c r="G128" s="11"/>
      <c r="H128" s="11"/>
      <c r="I128" s="11"/>
      <c r="J128" s="11" t="s">
        <v>21</v>
      </c>
      <c r="K128" s="11"/>
      <c r="L128" s="12" t="s">
        <v>121</v>
      </c>
      <c r="M128" s="13">
        <f>M129</f>
        <v>400</v>
      </c>
      <c r="N128" s="13">
        <f>N129</f>
        <v>400</v>
      </c>
      <c r="O128" s="13">
        <f>O129</f>
        <v>50000</v>
      </c>
      <c r="P128" s="31">
        <f>P129</f>
        <v>49600</v>
      </c>
    </row>
    <row r="129" spans="1:16" s="22" customFormat="1" ht="18.75" customHeight="1">
      <c r="A129" s="15"/>
      <c r="B129" s="16"/>
      <c r="C129" s="17"/>
      <c r="D129" s="17"/>
      <c r="E129" s="17"/>
      <c r="F129" s="17"/>
      <c r="G129" s="17"/>
      <c r="H129" s="17"/>
      <c r="I129" s="17"/>
      <c r="J129" s="17"/>
      <c r="K129" s="17" t="s">
        <v>26</v>
      </c>
      <c r="L129" s="18" t="s">
        <v>122</v>
      </c>
      <c r="M129" s="24">
        <v>400</v>
      </c>
      <c r="N129" s="24">
        <v>400</v>
      </c>
      <c r="O129" s="24">
        <v>50000</v>
      </c>
      <c r="P129" s="21">
        <f>O129-N129</f>
        <v>49600</v>
      </c>
    </row>
    <row r="130" spans="1:16" ht="18.75" customHeight="1">
      <c r="A130" s="9"/>
      <c r="B130" s="10"/>
      <c r="C130" s="11"/>
      <c r="D130" s="11"/>
      <c r="E130" s="11"/>
      <c r="F130" s="11"/>
      <c r="G130" s="11"/>
      <c r="H130" s="11"/>
      <c r="I130" s="11"/>
      <c r="J130" s="11" t="s">
        <v>31</v>
      </c>
      <c r="K130" s="11"/>
      <c r="L130" s="12" t="s">
        <v>123</v>
      </c>
      <c r="M130" s="13">
        <f>M131+M132+M133+M134+M135</f>
        <v>210400</v>
      </c>
      <c r="N130" s="13">
        <f>N131+N132+N133+N134+N135</f>
        <v>210400</v>
      </c>
      <c r="O130" s="13">
        <f>O131+O132+O133+O134+O135</f>
        <v>296000</v>
      </c>
      <c r="P130" s="31">
        <f>P131+P132+P133+P134+P135</f>
        <v>85600</v>
      </c>
    </row>
    <row r="131" spans="1:16" s="22" customFormat="1" ht="18.75" customHeight="1">
      <c r="A131" s="15"/>
      <c r="B131" s="16"/>
      <c r="C131" s="17"/>
      <c r="D131" s="17"/>
      <c r="E131" s="17"/>
      <c r="F131" s="17"/>
      <c r="G131" s="17"/>
      <c r="H131" s="17"/>
      <c r="I131" s="17"/>
      <c r="J131" s="17"/>
      <c r="K131" s="17" t="s">
        <v>26</v>
      </c>
      <c r="L131" s="18" t="s">
        <v>124</v>
      </c>
      <c r="M131" s="24">
        <v>300</v>
      </c>
      <c r="N131" s="24">
        <v>300</v>
      </c>
      <c r="O131" s="24">
        <v>1000</v>
      </c>
      <c r="P131" s="21">
        <f>O131-N131</f>
        <v>700</v>
      </c>
    </row>
    <row r="132" spans="1:16" s="22" customFormat="1" ht="18.75" customHeight="1">
      <c r="A132" s="15"/>
      <c r="B132" s="16"/>
      <c r="C132" s="17"/>
      <c r="D132" s="17"/>
      <c r="E132" s="17"/>
      <c r="F132" s="17"/>
      <c r="G132" s="17"/>
      <c r="H132" s="17"/>
      <c r="I132" s="17"/>
      <c r="J132" s="17"/>
      <c r="K132" s="17" t="s">
        <v>38</v>
      </c>
      <c r="L132" s="18" t="s">
        <v>125</v>
      </c>
      <c r="M132" s="24">
        <v>65000</v>
      </c>
      <c r="N132" s="24">
        <v>65000</v>
      </c>
      <c r="O132" s="24">
        <v>90000</v>
      </c>
      <c r="P132" s="21">
        <f>O132-N132</f>
        <v>25000</v>
      </c>
    </row>
    <row r="133" spans="1:16" s="22" customFormat="1" ht="18.75" customHeight="1">
      <c r="A133" s="15"/>
      <c r="B133" s="16"/>
      <c r="C133" s="17"/>
      <c r="D133" s="17"/>
      <c r="E133" s="17"/>
      <c r="F133" s="17"/>
      <c r="G133" s="17"/>
      <c r="H133" s="17"/>
      <c r="I133" s="17"/>
      <c r="J133" s="17"/>
      <c r="K133" s="17" t="s">
        <v>55</v>
      </c>
      <c r="L133" s="18" t="s">
        <v>126</v>
      </c>
      <c r="M133" s="24">
        <v>37000</v>
      </c>
      <c r="N133" s="24">
        <v>37000</v>
      </c>
      <c r="O133" s="24">
        <v>50000</v>
      </c>
      <c r="P133" s="21">
        <f>O133-N133</f>
        <v>13000</v>
      </c>
    </row>
    <row r="134" spans="1:16" s="22" customFormat="1" ht="18.75" customHeight="1">
      <c r="A134" s="15"/>
      <c r="B134" s="16"/>
      <c r="C134" s="17"/>
      <c r="D134" s="17"/>
      <c r="E134" s="17"/>
      <c r="F134" s="17"/>
      <c r="G134" s="17"/>
      <c r="H134" s="17"/>
      <c r="I134" s="17"/>
      <c r="J134" s="17"/>
      <c r="K134" s="17" t="s">
        <v>19</v>
      </c>
      <c r="L134" s="18" t="s">
        <v>127</v>
      </c>
      <c r="M134" s="24">
        <v>108000</v>
      </c>
      <c r="N134" s="24">
        <v>108000</v>
      </c>
      <c r="O134" s="24">
        <v>150000</v>
      </c>
      <c r="P134" s="21">
        <f>O134-N134</f>
        <v>42000</v>
      </c>
    </row>
    <row r="135" spans="1:16" s="22" customFormat="1" ht="18.75" customHeight="1">
      <c r="A135" s="15"/>
      <c r="B135" s="16"/>
      <c r="C135" s="17"/>
      <c r="D135" s="17"/>
      <c r="E135" s="17"/>
      <c r="F135" s="17"/>
      <c r="G135" s="17"/>
      <c r="H135" s="17"/>
      <c r="I135" s="17"/>
      <c r="J135" s="17"/>
      <c r="K135" s="17" t="s">
        <v>62</v>
      </c>
      <c r="L135" s="18" t="s">
        <v>128</v>
      </c>
      <c r="M135" s="24">
        <v>100</v>
      </c>
      <c r="N135" s="24">
        <v>100</v>
      </c>
      <c r="O135" s="24">
        <v>5000</v>
      </c>
      <c r="P135" s="21">
        <f>O135-N135</f>
        <v>4900</v>
      </c>
    </row>
    <row r="136" spans="1:16" ht="18.75" customHeight="1">
      <c r="A136" s="9"/>
      <c r="B136" s="10"/>
      <c r="C136" s="11"/>
      <c r="D136" s="11"/>
      <c r="E136" s="11"/>
      <c r="F136" s="11"/>
      <c r="G136" s="11"/>
      <c r="H136" s="11"/>
      <c r="I136" s="11" t="s">
        <v>129</v>
      </c>
      <c r="J136" s="11"/>
      <c r="K136" s="11"/>
      <c r="L136" s="12" t="s">
        <v>130</v>
      </c>
      <c r="M136" s="14">
        <f>M137</f>
        <v>61100</v>
      </c>
      <c r="N136" s="14">
        <f>N137</f>
        <v>61100</v>
      </c>
      <c r="O136" s="14">
        <f>O137</f>
        <v>95000</v>
      </c>
      <c r="P136" s="33">
        <f>P137</f>
        <v>33900</v>
      </c>
    </row>
    <row r="137" spans="1:16" ht="18.75" customHeight="1">
      <c r="A137" s="9"/>
      <c r="B137" s="10"/>
      <c r="C137" s="11"/>
      <c r="D137" s="11"/>
      <c r="E137" s="11"/>
      <c r="F137" s="11"/>
      <c r="G137" s="11"/>
      <c r="H137" s="11"/>
      <c r="I137" s="11"/>
      <c r="J137" s="11" t="s">
        <v>23</v>
      </c>
      <c r="K137" s="11"/>
      <c r="L137" s="12" t="s">
        <v>131</v>
      </c>
      <c r="M137" s="13">
        <f>M138+M139+M140</f>
        <v>61100</v>
      </c>
      <c r="N137" s="13">
        <f>N138+N139+N140</f>
        <v>61100</v>
      </c>
      <c r="O137" s="13">
        <f>O138+O139+O140</f>
        <v>95000</v>
      </c>
      <c r="P137" s="31">
        <f>P138+P139+P140</f>
        <v>33900</v>
      </c>
    </row>
    <row r="138" spans="1:16" s="22" customFormat="1" ht="18.75" customHeight="1">
      <c r="A138" s="15"/>
      <c r="B138" s="16"/>
      <c r="C138" s="17"/>
      <c r="D138" s="17"/>
      <c r="E138" s="17"/>
      <c r="F138" s="17"/>
      <c r="G138" s="17"/>
      <c r="H138" s="17"/>
      <c r="I138" s="17"/>
      <c r="J138" s="17"/>
      <c r="K138" s="17" t="s">
        <v>26</v>
      </c>
      <c r="L138" s="18" t="s">
        <v>132</v>
      </c>
      <c r="M138" s="24">
        <v>11000</v>
      </c>
      <c r="N138" s="24">
        <v>11000</v>
      </c>
      <c r="O138" s="24">
        <v>15000</v>
      </c>
      <c r="P138" s="21">
        <f>O138-N138</f>
        <v>4000</v>
      </c>
    </row>
    <row r="139" spans="1:16" s="22" customFormat="1" ht="18.75" customHeight="1">
      <c r="A139" s="15"/>
      <c r="B139" s="16"/>
      <c r="C139" s="17"/>
      <c r="D139" s="17"/>
      <c r="E139" s="17"/>
      <c r="F139" s="17"/>
      <c r="G139" s="17"/>
      <c r="H139" s="17"/>
      <c r="I139" s="17"/>
      <c r="J139" s="17"/>
      <c r="K139" s="17" t="s">
        <v>19</v>
      </c>
      <c r="L139" s="18" t="s">
        <v>133</v>
      </c>
      <c r="M139" s="24">
        <v>50000</v>
      </c>
      <c r="N139" s="24">
        <v>50000</v>
      </c>
      <c r="O139" s="24">
        <v>70000</v>
      </c>
      <c r="P139" s="21">
        <f>O139-N139</f>
        <v>20000</v>
      </c>
    </row>
    <row r="140" spans="1:16" s="22" customFormat="1" ht="18.75" customHeight="1">
      <c r="A140" s="15"/>
      <c r="B140" s="16"/>
      <c r="C140" s="17"/>
      <c r="D140" s="17"/>
      <c r="E140" s="17"/>
      <c r="F140" s="17"/>
      <c r="G140" s="17"/>
      <c r="H140" s="17"/>
      <c r="I140" s="17"/>
      <c r="J140" s="17"/>
      <c r="K140" s="17" t="s">
        <v>50</v>
      </c>
      <c r="L140" s="18" t="s">
        <v>134</v>
      </c>
      <c r="M140" s="24">
        <v>100</v>
      </c>
      <c r="N140" s="24">
        <v>100</v>
      </c>
      <c r="O140" s="24">
        <v>10000</v>
      </c>
      <c r="P140" s="21">
        <f>O140-N140</f>
        <v>9900</v>
      </c>
    </row>
    <row r="141" spans="1:16" ht="18.75" customHeight="1">
      <c r="A141" s="9"/>
      <c r="B141" s="10"/>
      <c r="C141" s="11"/>
      <c r="D141" s="11"/>
      <c r="E141" s="11"/>
      <c r="F141" s="11"/>
      <c r="G141" s="11"/>
      <c r="H141" s="11" t="s">
        <v>19</v>
      </c>
      <c r="I141" s="11"/>
      <c r="J141" s="11"/>
      <c r="K141" s="11"/>
      <c r="L141" s="12" t="s">
        <v>135</v>
      </c>
      <c r="M141" s="13">
        <f aca="true" t="shared" si="4" ref="M141:P142">M142</f>
        <v>9605000</v>
      </c>
      <c r="N141" s="13">
        <f t="shared" si="4"/>
        <v>9605000</v>
      </c>
      <c r="O141" s="13">
        <f t="shared" si="4"/>
        <v>13400000</v>
      </c>
      <c r="P141" s="31">
        <f t="shared" si="4"/>
        <v>3795000</v>
      </c>
    </row>
    <row r="142" spans="1:16" ht="18.75" customHeight="1">
      <c r="A142" s="9"/>
      <c r="B142" s="10"/>
      <c r="C142" s="11"/>
      <c r="D142" s="11"/>
      <c r="E142" s="11"/>
      <c r="F142" s="11"/>
      <c r="G142" s="11"/>
      <c r="H142" s="11"/>
      <c r="I142" s="11" t="s">
        <v>33</v>
      </c>
      <c r="J142" s="11"/>
      <c r="K142" s="11"/>
      <c r="L142" s="12" t="s">
        <v>136</v>
      </c>
      <c r="M142" s="13">
        <f t="shared" si="4"/>
        <v>9605000</v>
      </c>
      <c r="N142" s="13">
        <f t="shared" si="4"/>
        <v>9605000</v>
      </c>
      <c r="O142" s="13">
        <f t="shared" si="4"/>
        <v>13400000</v>
      </c>
      <c r="P142" s="31">
        <f t="shared" si="4"/>
        <v>3795000</v>
      </c>
    </row>
    <row r="143" spans="1:16" ht="18.75" customHeight="1">
      <c r="A143" s="9"/>
      <c r="B143" s="10"/>
      <c r="C143" s="11"/>
      <c r="D143" s="11"/>
      <c r="E143" s="11"/>
      <c r="F143" s="11"/>
      <c r="G143" s="11"/>
      <c r="H143" s="11"/>
      <c r="I143" s="11"/>
      <c r="J143" s="11" t="s">
        <v>23</v>
      </c>
      <c r="K143" s="11"/>
      <c r="L143" s="12" t="s">
        <v>137</v>
      </c>
      <c r="M143" s="13">
        <f>M144+M145</f>
        <v>9605000</v>
      </c>
      <c r="N143" s="13">
        <f>N144+N145</f>
        <v>9605000</v>
      </c>
      <c r="O143" s="13">
        <f>O144+O145</f>
        <v>13400000</v>
      </c>
      <c r="P143" s="31">
        <f>P144+P145</f>
        <v>3795000</v>
      </c>
    </row>
    <row r="144" spans="1:16" s="22" customFormat="1" ht="18.75" customHeight="1">
      <c r="A144" s="15"/>
      <c r="B144" s="16"/>
      <c r="C144" s="17"/>
      <c r="D144" s="17"/>
      <c r="E144" s="17"/>
      <c r="F144" s="17"/>
      <c r="G144" s="17"/>
      <c r="H144" s="17"/>
      <c r="I144" s="17"/>
      <c r="J144" s="17"/>
      <c r="K144" s="17" t="s">
        <v>26</v>
      </c>
      <c r="L144" s="18" t="s">
        <v>138</v>
      </c>
      <c r="M144" s="24">
        <v>9600000</v>
      </c>
      <c r="N144" s="24">
        <v>9600000</v>
      </c>
      <c r="O144" s="24">
        <v>12900000</v>
      </c>
      <c r="P144" s="21">
        <f>O144-N144</f>
        <v>3300000</v>
      </c>
    </row>
    <row r="145" spans="1:16" s="22" customFormat="1" ht="18.75" customHeight="1">
      <c r="A145" s="15"/>
      <c r="B145" s="16"/>
      <c r="C145" s="17"/>
      <c r="D145" s="17"/>
      <c r="E145" s="17"/>
      <c r="F145" s="17"/>
      <c r="G145" s="17"/>
      <c r="H145" s="17"/>
      <c r="I145" s="17"/>
      <c r="J145" s="17"/>
      <c r="K145" s="17" t="s">
        <v>38</v>
      </c>
      <c r="L145" s="18" t="s">
        <v>139</v>
      </c>
      <c r="M145" s="24">
        <v>5000</v>
      </c>
      <c r="N145" s="24">
        <v>5000</v>
      </c>
      <c r="O145" s="24">
        <v>500000</v>
      </c>
      <c r="P145" s="21">
        <f>O145-N145</f>
        <v>495000</v>
      </c>
    </row>
    <row r="146" spans="1:16" ht="18.75" customHeight="1">
      <c r="A146" s="9"/>
      <c r="B146" s="10"/>
      <c r="C146" s="11"/>
      <c r="D146" s="11"/>
      <c r="E146" s="11"/>
      <c r="F146" s="11"/>
      <c r="G146" s="11"/>
      <c r="H146" s="11" t="s">
        <v>62</v>
      </c>
      <c r="I146" s="11"/>
      <c r="J146" s="11"/>
      <c r="K146" s="11"/>
      <c r="L146" s="12" t="s">
        <v>140</v>
      </c>
      <c r="M146" s="13">
        <f aca="true" t="shared" si="5" ref="M146:P147">M147</f>
        <v>2780000</v>
      </c>
      <c r="N146" s="13">
        <f t="shared" si="5"/>
        <v>2780000</v>
      </c>
      <c r="O146" s="13">
        <f t="shared" si="5"/>
        <v>4150000</v>
      </c>
      <c r="P146" s="31">
        <f t="shared" si="5"/>
        <v>1370000</v>
      </c>
    </row>
    <row r="147" spans="1:16" ht="18.75" customHeight="1">
      <c r="A147" s="9"/>
      <c r="B147" s="10"/>
      <c r="C147" s="11"/>
      <c r="D147" s="11"/>
      <c r="E147" s="11"/>
      <c r="F147" s="11"/>
      <c r="G147" s="11"/>
      <c r="H147" s="11"/>
      <c r="I147" s="11" t="s">
        <v>45</v>
      </c>
      <c r="J147" s="11"/>
      <c r="K147" s="11"/>
      <c r="L147" s="12" t="s">
        <v>141</v>
      </c>
      <c r="M147" s="13">
        <f t="shared" si="5"/>
        <v>2780000</v>
      </c>
      <c r="N147" s="13">
        <f t="shared" si="5"/>
        <v>2780000</v>
      </c>
      <c r="O147" s="13">
        <f t="shared" si="5"/>
        <v>4150000</v>
      </c>
      <c r="P147" s="31">
        <f t="shared" si="5"/>
        <v>1370000</v>
      </c>
    </row>
    <row r="148" spans="1:16" ht="18.75" customHeight="1">
      <c r="A148" s="9"/>
      <c r="B148" s="10"/>
      <c r="C148" s="11"/>
      <c r="D148" s="11"/>
      <c r="E148" s="11"/>
      <c r="F148" s="11"/>
      <c r="G148" s="11"/>
      <c r="H148" s="11"/>
      <c r="I148" s="11"/>
      <c r="J148" s="11" t="s">
        <v>112</v>
      </c>
      <c r="K148" s="11"/>
      <c r="L148" s="12" t="s">
        <v>142</v>
      </c>
      <c r="M148" s="13">
        <f>M149+M150</f>
        <v>2780000</v>
      </c>
      <c r="N148" s="13">
        <f>N149+N150</f>
        <v>2780000</v>
      </c>
      <c r="O148" s="13">
        <f>O149+O150</f>
        <v>4150000</v>
      </c>
      <c r="P148" s="31">
        <f>P149+P150</f>
        <v>1370000</v>
      </c>
    </row>
    <row r="149" spans="1:16" s="22" customFormat="1" ht="18.75" customHeight="1">
      <c r="A149" s="15"/>
      <c r="B149" s="16"/>
      <c r="C149" s="17"/>
      <c r="D149" s="17"/>
      <c r="E149" s="17"/>
      <c r="F149" s="17"/>
      <c r="G149" s="17"/>
      <c r="H149" s="17"/>
      <c r="I149" s="17"/>
      <c r="J149" s="17"/>
      <c r="K149" s="17" t="s">
        <v>143</v>
      </c>
      <c r="L149" s="18" t="s">
        <v>144</v>
      </c>
      <c r="M149" s="24">
        <v>2780000</v>
      </c>
      <c r="N149" s="24">
        <v>2780000</v>
      </c>
      <c r="O149" s="24">
        <v>3800000</v>
      </c>
      <c r="P149" s="21">
        <f>O149-N149</f>
        <v>1020000</v>
      </c>
    </row>
    <row r="150" spans="1:16" s="22" customFormat="1" ht="18.75" customHeight="1">
      <c r="A150" s="15"/>
      <c r="B150" s="16"/>
      <c r="C150" s="17"/>
      <c r="D150" s="17"/>
      <c r="E150" s="17"/>
      <c r="F150" s="17"/>
      <c r="G150" s="17"/>
      <c r="H150" s="17"/>
      <c r="I150" s="17"/>
      <c r="J150" s="17"/>
      <c r="K150" s="17" t="s">
        <v>145</v>
      </c>
      <c r="L150" s="18" t="s">
        <v>146</v>
      </c>
      <c r="M150" s="24">
        <v>0</v>
      </c>
      <c r="N150" s="24">
        <v>0</v>
      </c>
      <c r="O150" s="24">
        <v>350000</v>
      </c>
      <c r="P150" s="21">
        <f>O150-N150</f>
        <v>350000</v>
      </c>
    </row>
    <row r="151" spans="1:16" ht="18.75" customHeight="1">
      <c r="A151" s="9"/>
      <c r="B151" s="10"/>
      <c r="C151" s="11"/>
      <c r="D151" s="11"/>
      <c r="E151" s="11"/>
      <c r="F151" s="11" t="s">
        <v>23</v>
      </c>
      <c r="G151" s="11"/>
      <c r="H151" s="11"/>
      <c r="I151" s="11"/>
      <c r="J151" s="11"/>
      <c r="K151" s="11"/>
      <c r="L151" s="12" t="s">
        <v>147</v>
      </c>
      <c r="M151" s="13">
        <f aca="true" t="shared" si="6" ref="M151:P155">M152</f>
        <v>0</v>
      </c>
      <c r="N151" s="13">
        <f t="shared" si="6"/>
        <v>0</v>
      </c>
      <c r="O151" s="13">
        <f t="shared" si="6"/>
        <v>200000</v>
      </c>
      <c r="P151" s="31">
        <f t="shared" si="6"/>
        <v>200000</v>
      </c>
    </row>
    <row r="152" spans="1:16" ht="18.75" customHeight="1">
      <c r="A152" s="9"/>
      <c r="B152" s="10"/>
      <c r="C152" s="11"/>
      <c r="D152" s="11"/>
      <c r="E152" s="11"/>
      <c r="F152" s="11"/>
      <c r="G152" s="11" t="s">
        <v>23</v>
      </c>
      <c r="H152" s="11"/>
      <c r="I152" s="11"/>
      <c r="J152" s="11"/>
      <c r="K152" s="11"/>
      <c r="L152" s="12" t="s">
        <v>148</v>
      </c>
      <c r="M152" s="13">
        <f t="shared" si="6"/>
        <v>0</v>
      </c>
      <c r="N152" s="13">
        <f t="shared" si="6"/>
        <v>0</v>
      </c>
      <c r="O152" s="13">
        <f t="shared" si="6"/>
        <v>200000</v>
      </c>
      <c r="P152" s="31">
        <f t="shared" si="6"/>
        <v>200000</v>
      </c>
    </row>
    <row r="153" spans="1:16" ht="18.75" customHeight="1">
      <c r="A153" s="9"/>
      <c r="B153" s="10"/>
      <c r="C153" s="11"/>
      <c r="D153" s="11"/>
      <c r="E153" s="11"/>
      <c r="F153" s="11"/>
      <c r="G153" s="11"/>
      <c r="H153" s="11" t="s">
        <v>149</v>
      </c>
      <c r="I153" s="11"/>
      <c r="J153" s="11"/>
      <c r="K153" s="11"/>
      <c r="L153" s="12" t="s">
        <v>150</v>
      </c>
      <c r="M153" s="13">
        <f t="shared" si="6"/>
        <v>0</v>
      </c>
      <c r="N153" s="13">
        <f t="shared" si="6"/>
        <v>0</v>
      </c>
      <c r="O153" s="13">
        <f t="shared" si="6"/>
        <v>200000</v>
      </c>
      <c r="P153" s="31">
        <f t="shared" si="6"/>
        <v>200000</v>
      </c>
    </row>
    <row r="154" spans="1:16" ht="18.75" customHeight="1">
      <c r="A154" s="9"/>
      <c r="B154" s="10"/>
      <c r="C154" s="11"/>
      <c r="D154" s="11"/>
      <c r="E154" s="11"/>
      <c r="F154" s="11"/>
      <c r="G154" s="11"/>
      <c r="H154" s="11"/>
      <c r="I154" s="11" t="s">
        <v>23</v>
      </c>
      <c r="J154" s="11"/>
      <c r="K154" s="11"/>
      <c r="L154" s="12" t="s">
        <v>151</v>
      </c>
      <c r="M154" s="13">
        <f t="shared" si="6"/>
        <v>0</v>
      </c>
      <c r="N154" s="13">
        <f t="shared" si="6"/>
        <v>0</v>
      </c>
      <c r="O154" s="13">
        <f t="shared" si="6"/>
        <v>200000</v>
      </c>
      <c r="P154" s="31">
        <f t="shared" si="6"/>
        <v>200000</v>
      </c>
    </row>
    <row r="155" spans="1:16" ht="18.75" customHeight="1">
      <c r="A155" s="9"/>
      <c r="B155" s="10"/>
      <c r="C155" s="11"/>
      <c r="D155" s="11"/>
      <c r="E155" s="11"/>
      <c r="F155" s="11"/>
      <c r="G155" s="11"/>
      <c r="H155" s="11"/>
      <c r="I155" s="11"/>
      <c r="J155" s="11" t="s">
        <v>21</v>
      </c>
      <c r="K155" s="11"/>
      <c r="L155" s="12" t="s">
        <v>152</v>
      </c>
      <c r="M155" s="13">
        <f t="shared" si="6"/>
        <v>0</v>
      </c>
      <c r="N155" s="13">
        <f t="shared" si="6"/>
        <v>0</v>
      </c>
      <c r="O155" s="13">
        <f t="shared" si="6"/>
        <v>200000</v>
      </c>
      <c r="P155" s="31">
        <f t="shared" si="6"/>
        <v>200000</v>
      </c>
    </row>
    <row r="156" spans="1:16" s="22" customFormat="1" ht="18.75" customHeight="1">
      <c r="A156" s="15"/>
      <c r="B156" s="16"/>
      <c r="C156" s="17"/>
      <c r="D156" s="17"/>
      <c r="E156" s="17"/>
      <c r="F156" s="17"/>
      <c r="G156" s="17"/>
      <c r="H156" s="17"/>
      <c r="I156" s="17"/>
      <c r="J156" s="17"/>
      <c r="K156" s="17" t="s">
        <v>153</v>
      </c>
      <c r="L156" s="18" t="s">
        <v>154</v>
      </c>
      <c r="M156" s="24">
        <v>0</v>
      </c>
      <c r="N156" s="24">
        <v>0</v>
      </c>
      <c r="O156" s="24">
        <v>200000</v>
      </c>
      <c r="P156" s="21">
        <f>O156-N156</f>
        <v>200000</v>
      </c>
    </row>
    <row r="157" spans="1:16" ht="18.75" customHeight="1">
      <c r="A157" s="9"/>
      <c r="B157" s="10"/>
      <c r="C157" s="11"/>
      <c r="D157" s="11"/>
      <c r="E157" s="11"/>
      <c r="F157" s="11"/>
      <c r="G157" s="11"/>
      <c r="H157" s="11" t="s">
        <v>149</v>
      </c>
      <c r="I157" s="11"/>
      <c r="J157" s="11"/>
      <c r="K157" s="11"/>
      <c r="L157" s="12" t="s">
        <v>150</v>
      </c>
      <c r="M157" s="13">
        <f aca="true" t="shared" si="7" ref="M157:P158">M158</f>
        <v>160649000</v>
      </c>
      <c r="N157" s="13">
        <f t="shared" si="7"/>
        <v>160649000</v>
      </c>
      <c r="O157" s="13">
        <f t="shared" si="7"/>
        <v>281918600</v>
      </c>
      <c r="P157" s="31">
        <f t="shared" si="7"/>
        <v>121269600</v>
      </c>
    </row>
    <row r="158" spans="1:16" ht="18.75" customHeight="1">
      <c r="A158" s="9"/>
      <c r="B158" s="10"/>
      <c r="C158" s="11"/>
      <c r="D158" s="11"/>
      <c r="E158" s="11"/>
      <c r="F158" s="11"/>
      <c r="G158" s="11"/>
      <c r="H158" s="11"/>
      <c r="I158" s="11" t="s">
        <v>129</v>
      </c>
      <c r="J158" s="11"/>
      <c r="K158" s="11"/>
      <c r="L158" s="12" t="s">
        <v>155</v>
      </c>
      <c r="M158" s="13">
        <f t="shared" si="7"/>
        <v>160649000</v>
      </c>
      <c r="N158" s="13">
        <f t="shared" si="7"/>
        <v>160649000</v>
      </c>
      <c r="O158" s="13">
        <f t="shared" si="7"/>
        <v>281918600</v>
      </c>
      <c r="P158" s="31">
        <f t="shared" si="7"/>
        <v>121269600</v>
      </c>
    </row>
    <row r="159" spans="1:16" ht="18.75" customHeight="1">
      <c r="A159" s="9"/>
      <c r="B159" s="10"/>
      <c r="C159" s="11"/>
      <c r="D159" s="11"/>
      <c r="E159" s="11"/>
      <c r="F159" s="11"/>
      <c r="G159" s="11"/>
      <c r="H159" s="11"/>
      <c r="I159" s="11"/>
      <c r="J159" s="11" t="s">
        <v>21</v>
      </c>
      <c r="K159" s="11"/>
      <c r="L159" s="12" t="s">
        <v>156</v>
      </c>
      <c r="M159" s="13">
        <f>M160+M161+M162</f>
        <v>160649000</v>
      </c>
      <c r="N159" s="13">
        <f>N160+N161+N162</f>
        <v>160649000</v>
      </c>
      <c r="O159" s="13">
        <f>O160+O161+O162</f>
        <v>281918600</v>
      </c>
      <c r="P159" s="31">
        <f>P160+P161+P162</f>
        <v>121269600</v>
      </c>
    </row>
    <row r="160" spans="1:16" s="22" customFormat="1" ht="18.75" customHeight="1">
      <c r="A160" s="15"/>
      <c r="B160" s="16"/>
      <c r="C160" s="17"/>
      <c r="D160" s="17"/>
      <c r="E160" s="17"/>
      <c r="F160" s="17"/>
      <c r="G160" s="17"/>
      <c r="H160" s="17"/>
      <c r="I160" s="17"/>
      <c r="J160" s="17"/>
      <c r="K160" s="17" t="s">
        <v>26</v>
      </c>
      <c r="L160" s="18" t="s">
        <v>157</v>
      </c>
      <c r="M160" s="24">
        <v>1788000</v>
      </c>
      <c r="N160" s="24">
        <v>1788000</v>
      </c>
      <c r="O160" s="24">
        <f>'[1]GİDER'!$H$14</f>
        <v>33407600</v>
      </c>
      <c r="P160" s="21">
        <f>O160-N160</f>
        <v>31619600</v>
      </c>
    </row>
    <row r="161" spans="1:16" s="22" customFormat="1" ht="18.75" customHeight="1">
      <c r="A161" s="15"/>
      <c r="B161" s="16"/>
      <c r="C161" s="17"/>
      <c r="D161" s="17"/>
      <c r="E161" s="17"/>
      <c r="F161" s="17"/>
      <c r="G161" s="17"/>
      <c r="H161" s="17"/>
      <c r="I161" s="17"/>
      <c r="J161" s="17"/>
      <c r="K161" s="17" t="s">
        <v>38</v>
      </c>
      <c r="L161" s="18" t="s">
        <v>158</v>
      </c>
      <c r="M161" s="24">
        <v>147401000</v>
      </c>
      <c r="N161" s="24">
        <v>147401000</v>
      </c>
      <c r="O161" s="24">
        <f>'[1]GİDER'!$H$20</f>
        <v>167250000</v>
      </c>
      <c r="P161" s="21">
        <f>O161-N161</f>
        <v>19849000</v>
      </c>
    </row>
    <row r="162" spans="1:16" s="22" customFormat="1" ht="18.75" customHeight="1" thickBot="1">
      <c r="A162" s="34"/>
      <c r="B162" s="35"/>
      <c r="C162" s="36"/>
      <c r="D162" s="36"/>
      <c r="E162" s="36"/>
      <c r="F162" s="36"/>
      <c r="G162" s="36"/>
      <c r="H162" s="36"/>
      <c r="I162" s="36"/>
      <c r="J162" s="36"/>
      <c r="K162" s="36" t="s">
        <v>50</v>
      </c>
      <c r="L162" s="37" t="s">
        <v>159</v>
      </c>
      <c r="M162" s="38">
        <v>11460000</v>
      </c>
      <c r="N162" s="38">
        <v>11460000</v>
      </c>
      <c r="O162" s="38">
        <f>'[1]GİDER'!$H$52</f>
        <v>81261000</v>
      </c>
      <c r="P162" s="39">
        <f>O162-N162</f>
        <v>69801000</v>
      </c>
    </row>
    <row r="163" spans="1:15" ht="13.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8"/>
      <c r="N163" s="28"/>
      <c r="O163" s="28"/>
    </row>
    <row r="164" spans="1:15" ht="13.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8"/>
      <c r="N164" s="28"/>
      <c r="O164" s="28"/>
    </row>
    <row r="165" spans="1:15" ht="13.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8"/>
      <c r="N165" s="28"/>
      <c r="O165" s="28"/>
    </row>
    <row r="166" spans="1:15" ht="13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8"/>
      <c r="N166" s="28"/>
      <c r="O166" s="28"/>
    </row>
    <row r="167" spans="1:15" ht="13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8"/>
      <c r="N167" s="28"/>
      <c r="O167" s="28"/>
    </row>
    <row r="168" spans="1:15" ht="13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8"/>
      <c r="N168" s="28"/>
      <c r="O168" s="28"/>
    </row>
    <row r="169" spans="1:15" ht="13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8"/>
      <c r="N169" s="28"/>
      <c r="O169" s="28"/>
    </row>
    <row r="170" spans="1:15" ht="13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8"/>
      <c r="N170" s="28"/>
      <c r="O170" s="28"/>
    </row>
    <row r="171" spans="1:15" ht="13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8"/>
      <c r="N171" s="28"/>
      <c r="O171" s="28"/>
    </row>
    <row r="172" spans="1:15" ht="13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8"/>
      <c r="N172" s="28"/>
      <c r="O172" s="28"/>
    </row>
    <row r="173" spans="1:15" ht="13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8"/>
      <c r="N173" s="28"/>
      <c r="O173" s="28"/>
    </row>
    <row r="174" spans="1:15" ht="13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8"/>
      <c r="N174" s="28"/>
      <c r="O174" s="28"/>
    </row>
    <row r="175" spans="1:15" ht="13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8"/>
      <c r="N175" s="28"/>
      <c r="O175" s="28"/>
    </row>
    <row r="176" spans="1:15" ht="13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8"/>
      <c r="N176" s="28"/>
      <c r="O176" s="28"/>
    </row>
  </sheetData>
  <sheetProtection/>
  <mergeCells count="15">
    <mergeCell ref="G5:G7"/>
    <mergeCell ref="H5:K5"/>
    <mergeCell ref="L5:L7"/>
    <mergeCell ref="M5:M7"/>
    <mergeCell ref="P5:P7"/>
    <mergeCell ref="A6:B6"/>
    <mergeCell ref="C6:F6"/>
    <mergeCell ref="H6:K6"/>
    <mergeCell ref="N5:N7"/>
    <mergeCell ref="O5:O7"/>
    <mergeCell ref="A1:P1"/>
    <mergeCell ref="A2:P2"/>
    <mergeCell ref="A3:L3"/>
    <mergeCell ref="A5:B5"/>
    <mergeCell ref="C5:F5"/>
  </mergeCells>
  <printOptions/>
  <pageMargins left="0.5118110236220472" right="0.5118110236220472" top="0.7480314960629921" bottom="0.5511811023622047" header="0.31496062992125984" footer="0.31496062992125984"/>
  <pageSetup firstPageNumber="6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BYTE</dc:creator>
  <cp:keywords/>
  <dc:description/>
  <cp:lastModifiedBy>pembe unan</cp:lastModifiedBy>
  <cp:lastPrinted>2019-02-07T19:57:18Z</cp:lastPrinted>
  <dcterms:created xsi:type="dcterms:W3CDTF">2019-02-02T06:22:25Z</dcterms:created>
  <dcterms:modified xsi:type="dcterms:W3CDTF">2019-03-21T08:28:36Z</dcterms:modified>
  <cp:category/>
  <cp:version/>
  <cp:contentType/>
  <cp:contentStatus/>
</cp:coreProperties>
</file>