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395" activeTab="0"/>
  </bookViews>
  <sheets>
    <sheet name="7. cetvel" sheetId="1" r:id="rId1"/>
    <sheet name="Sheet2" sheetId="2" r:id="rId2"/>
    <sheet name="Sheet3" sheetId="3" r:id="rId3"/>
  </sheets>
  <definedNames>
    <definedName name="_xlnm.Print_Area" localSheetId="0">'7. cetvel'!$A$1:$H$114</definedName>
  </definedNames>
  <calcPr fullCalcOnLoad="1"/>
</workbook>
</file>

<file path=xl/comments1.xml><?xml version="1.0" encoding="utf-8"?>
<comments xmlns="http://schemas.openxmlformats.org/spreadsheetml/2006/main">
  <authors>
    <author>Mehmet </author>
  </authors>
  <commentList>
    <comment ref="B99" authorId="0">
      <text>
        <r>
          <rPr>
            <b/>
            <sz val="9"/>
            <rFont val="Tahoma"/>
            <family val="2"/>
          </rPr>
          <t>Mehmet :</t>
        </r>
        <r>
          <rPr>
            <sz val="9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rFont val="Tahoma"/>
            <family val="2"/>
          </rPr>
          <t>Mehmet :</t>
        </r>
        <r>
          <rPr>
            <sz val="9"/>
            <rFont val="Tahoma"/>
            <family val="2"/>
          </rPr>
          <t xml:space="preserve">
yurt dısında olacaksa ona göre fiyat belirlenmesi gerekmektedir.</t>
        </r>
      </text>
    </comment>
    <comment ref="B100" authorId="0">
      <text>
        <r>
          <rPr>
            <b/>
            <sz val="9"/>
            <rFont val="Tahoma"/>
            <family val="2"/>
          </rPr>
          <t>Mehmet 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<sst xmlns="http://schemas.openxmlformats.org/spreadsheetml/2006/main" count="443" uniqueCount="117">
  <si>
    <t>Taban Ücret (TL)</t>
  </si>
  <si>
    <t>Tavan Ücret     (TL)</t>
  </si>
  <si>
    <t> 1.  TELSİZ RUHSAT ÜCRETLERİ (Kayıt Başına) (Madde 63)</t>
  </si>
  <si>
    <t> a.  Telsiz verici-alıcı cihazları (karada kullanılan, ruhsatta kayıtlı her cihaz için)</t>
  </si>
  <si>
    <t> 1)  Mobil telsiz (Araç/portatif/el)</t>
  </si>
  <si>
    <t>Kayıt Başına</t>
  </si>
  <si>
    <t> 2)  Tekrarlayıcı (sabit/seyyar) telsiz</t>
  </si>
  <si>
    <t xml:space="preserve"> 3)  Sabit telsiz </t>
  </si>
  <si>
    <t xml:space="preserve"> b.  Karasal mobil (cellular) telsiz telefon sistemi </t>
  </si>
  <si>
    <t xml:space="preserve"> 1)  Her baz istasyonu için </t>
  </si>
  <si>
    <t xml:space="preserve"> 2)  Sisteme kaydolan her abone başına </t>
  </si>
  <si>
    <t> c.   Bir noktadan çok noktaya erişim sistemleri</t>
  </si>
  <si>
    <t> 1)  Her baz istasyonu için</t>
  </si>
  <si>
    <t xml:space="preserve"> 2)  Sistemdeki her abone başına </t>
  </si>
  <si>
    <t> 1)  Merkez istasyonu veya tekrarlayıcılar kanal adedi başına</t>
  </si>
  <si>
    <t> 2)  Kullanıcı telsiz cihazları (cihaz adedi başına)</t>
  </si>
  <si>
    <t> a)  Sabit telsiz cihazı</t>
  </si>
  <si>
    <t> b)  Mobil telsizi (Araç/portatif/el)</t>
  </si>
  <si>
    <t> 1)  Sistemde bulunan her cihaz başına</t>
  </si>
  <si>
    <t> 1)  Uydu (uzay) istasyonu transponder adedi başına</t>
  </si>
  <si>
    <t xml:space="preserve"> 2)  Sabit uydu ana yer istasyonu </t>
  </si>
  <si>
    <t xml:space="preserve"> 3)  Sabit uydu yer terminalleri </t>
  </si>
  <si>
    <t xml:space="preserve"> 4)  Mobil uydu yer terminalleri </t>
  </si>
  <si>
    <t> 5)  Mobil uydu abone terminalleri (alıcı/verici)</t>
  </si>
  <si>
    <t> 6)  Data uydu alıcı</t>
  </si>
  <si>
    <t> 7)  Uydu mobil (cellular) telsiz telefon abone cihazları (cihaz başına)</t>
  </si>
  <si>
    <t>2.   TELSİZ KULLANMA ÜCRETLERİ ( HER YIL İÇİN)(Madde 63)</t>
  </si>
  <si>
    <t xml:space="preserve"> a.  Kara telsiz sistemleri </t>
  </si>
  <si>
    <t xml:space="preserve"> 1)  LF, MF ve HF telsiz sistemleri (ruhsatta kayıtlı her cihazda bulunan kanal adedi başına) </t>
  </si>
  <si>
    <t>Yıllık Ücret</t>
  </si>
  <si>
    <t> 2)  Kara VHF, UHF ve SHF telsiz sistemleri</t>
  </si>
  <si>
    <t>a)   Frekans tahsisi yapılmış her kanal için ayrı ayrı olmak üzere, sistemdeki sabit ve mobil telsiz cihaz adedi başına (Her 12,5 kHz’lik band genişliği bir kanal olarak hesap edilir.)</t>
  </si>
  <si>
    <t xml:space="preserve"> 1)  Her simpleks kanal için </t>
  </si>
  <si>
    <t xml:space="preserve"> 2)  Her simpleks role kanalı için </t>
  </si>
  <si>
    <t xml:space="preserve"> 3)  Her dupleks kanal için </t>
  </si>
  <si>
    <t xml:space="preserve"> 4)  Her dupleks role kanalı için </t>
  </si>
  <si>
    <t> b)  Ruhsatta kayıtlı her tekrarlayıcı cihaz başına</t>
  </si>
  <si>
    <t xml:space="preserve"> b.  Karasal mobil (cellular) telsiz telefon sistemleri </t>
  </si>
  <si>
    <t> a)  200 kHz'e kadar (dahil)</t>
  </si>
  <si>
    <t> b)  201 kHz-1.25 MHz arası (dahil)</t>
  </si>
  <si>
    <t> c)  1.25-5 MHz arası (dahil)</t>
  </si>
  <si>
    <t> d)  5 MHz'den yukarısı</t>
  </si>
  <si>
    <t> 2)  Sistemdeki her aktif abone başına aboneden alınacak aylık ücret</t>
  </si>
  <si>
    <t>Aylık Ücret</t>
  </si>
  <si>
    <t> c.   Bir noktadan çok noktaya erişim sistemleri (her yıl için) sisteme tahsis edilen kanal frekansının band genişliğine göre</t>
  </si>
  <si>
    <t xml:space="preserve"> 1)  Her sabit telsiz (baz) istasyonundan (sisteme tahsis edilen band genişliğine göre her yıl alınmak üzere) </t>
  </si>
  <si>
    <t> a)  2 MHz dahil olmak üzere</t>
  </si>
  <si>
    <t xml:space="preserve"> b)  2 MHz-7 MHz (dahil) </t>
  </si>
  <si>
    <t> c)  7 MHz-28 MHz (dahil)</t>
  </si>
  <si>
    <t> d)  28 MHz-56 MHz (dahil)</t>
  </si>
  <si>
    <t> e)  56 MHz-140 MHz (dahil)</t>
  </si>
  <si>
    <t> f)   140 MHz-250 MHz (dahil)</t>
  </si>
  <si>
    <t> g)  250 MHz ve üzeri</t>
  </si>
  <si>
    <t> 2)  Kullanıcı telsiz cihazlarında (cihaz adedi başına)</t>
  </si>
  <si>
    <t> a)  Her simpleks röle kanalı başına</t>
  </si>
  <si>
    <t xml:space="preserve"> b)  Her simpleks kanal için (cihaz adedi başına) </t>
  </si>
  <si>
    <t> 1)  2 MHz dahil olmak üzere</t>
  </si>
  <si>
    <t xml:space="preserve"> 2)  2 MHz-7 MHz (dahil) </t>
  </si>
  <si>
    <t> 3)  7 MHz-28 MHz (dahil)</t>
  </si>
  <si>
    <t> 4)  28 MHz-56 MHz (dahil)</t>
  </si>
  <si>
    <t> 5)  56 MHz-140 MHz (dahil)</t>
  </si>
  <si>
    <t> 6)  140 MHz-250 MHz (dahil)</t>
  </si>
  <si>
    <t> 7)  250 MHz ve üzeri</t>
  </si>
  <si>
    <t> a. İzin ücreti (6’şar aylık her bir izin için)</t>
  </si>
  <si>
    <t> a)  Deneme Maksatlı Geçici İzin Ücreti</t>
  </si>
  <si>
    <t>Altı Aylık</t>
  </si>
  <si>
    <t> b) Geçici Organizasyonlarda/faaliyetlerde Kullanmak Maksatlı Geçici İzin Ücreti</t>
  </si>
  <si>
    <t>      1) Yayın Yardımcı Sistemleri ( Kablosuz Kamera, Video Link, Ses Link, SNG, vb gibi.)</t>
  </si>
  <si>
    <t xml:space="preserve">      2) Diğer Telsiz Sistemleri </t>
  </si>
  <si>
    <t> b.  İzin verilen telsiz sisteminin bu tarifedeki ruhsat ve kullanma ücreti ayrıca alınır. Ruhsat ücreti tam alınır. Kullanma ücreti kıst olarak alınır. Ay kesirleri tam aya iblağ edilir.</t>
  </si>
  <si>
    <t>    1) Telsiz verici-alıcı cihazları</t>
  </si>
  <si>
    <t>    2) Telsiz verici cihazları</t>
  </si>
  <si>
    <t>    3) Telsiz alıcı cihazları</t>
  </si>
  <si>
    <t>     1) Telsiz verici-alıcı cihazları</t>
  </si>
  <si>
    <t>     2) Telsiz verici cihazları</t>
  </si>
  <si>
    <t>     3) Telsiz alıcı cihazları</t>
  </si>
  <si>
    <t>6. ELEKTRONİK KİMLİK BİLGİSİNE HAİZ CİHAZLARA YÖNELİK ÜCRETLER (Madde 86)</t>
  </si>
  <si>
    <r>
      <t xml:space="preserve">a. </t>
    </r>
    <r>
      <rPr>
        <sz val="11"/>
        <color indexed="8"/>
        <rFont val="Calibri"/>
        <family val="2"/>
      </rPr>
      <t>Güvenlik Sertifikası</t>
    </r>
  </si>
  <si>
    <r>
      <t>b.</t>
    </r>
    <r>
      <rPr>
        <sz val="11"/>
        <color indexed="8"/>
        <rFont val="Calibri"/>
        <family val="2"/>
      </rPr>
      <t xml:space="preserve"> Güvenlik sertifikasına yönelik talep halinde yapılan ölçüm (ölçüm başına)</t>
    </r>
  </si>
  <si>
    <t>T E L S İ Z  Ü C R E T L E R İ</t>
  </si>
  <si>
    <t>Asgari Ücret</t>
  </si>
  <si>
    <t>TL</t>
  </si>
  <si>
    <t>x ASÜ</t>
  </si>
  <si>
    <t>1 OCAK 2013 tarihi itibariyle geçerli olan asgari ücret üzerinden</t>
  </si>
  <si>
    <t>Kalem başına</t>
  </si>
  <si>
    <t>a) Teknik uyumluluk belgesi (SIM kart kullanan terminal donanımları, spektrumu kullanmayan sabit terminal donanımları, DECT standardını destekleyen terminal donanımları,PMR 446 el telsizleri)</t>
  </si>
  <si>
    <t>b) Teknik uyumluluk belgesi (4. (a)  dışında kalan, telsiz haberleşmesinde kullanılan terminal donanımları)</t>
  </si>
  <si>
    <t> 1)  Her sabit telsiz (baz) istasyonundan (sisteme tahsis edilen band genişliğine göre her yıl alınmak üzere)sistemde kurulu bulunan kanal adedi (istasyonda bulunan TRx) başına</t>
  </si>
  <si>
    <r>
      <t> 3.  GEÇİCİ SÜRE İLE VERİLEN TELSİZ KURMA VE KULLANMA İZİN ÜCRETLERİ (Madde 63</t>
    </r>
    <r>
      <rPr>
        <b/>
        <sz val="11"/>
        <color indexed="8"/>
        <rFont val="Calibri"/>
        <family val="2"/>
      </rPr>
      <t>)</t>
    </r>
  </si>
  <si>
    <t>4.  TERMİNAL DONANIMLARININ UYGUNLUK DEĞERLENDİRMESİ ÜCRETLERİ           (Madde 75)</t>
  </si>
  <si>
    <t>c) Yurt dışından getirilen numuneler ve KKTC'de imal edilen prototip cihazlar ile imalat ve ithalattan numune alınarak yurt içinde ve/veya yurt dışında teste tabi tutulan cihazlardan, test sonucu ne olursa olsun (cihaz başına)</t>
  </si>
  <si>
    <t>d) Bizzat kullanılmak maksadıyla (bireysel kullanım amaçlı) imal ve ithal edilen cihazlardan, yurt içinde ve/veya yurt dışında yapılan test sonucu ne olursa olsun (cihaz başına)</t>
  </si>
  <si>
    <t>Cihaz Başına</t>
  </si>
  <si>
    <r>
      <rPr>
        <b/>
        <sz val="11"/>
        <color indexed="8"/>
        <rFont val="Calibri"/>
        <family val="2"/>
      </rPr>
      <t>a.</t>
    </r>
    <r>
      <rPr>
        <sz val="11"/>
        <color indexed="8"/>
        <rFont val="Calibri"/>
        <family val="2"/>
      </rPr>
      <t xml:space="preserve"> Mobil Cihaz Kayıt Sistemi Kayıt Ücreti (yeni kayıt)</t>
    </r>
  </si>
  <si>
    <r>
      <rPr>
        <b/>
        <sz val="11"/>
        <color indexed="8"/>
        <rFont val="Calibri"/>
        <family val="2"/>
      </rPr>
      <t>b.</t>
    </r>
    <r>
      <rPr>
        <sz val="11"/>
        <color indexed="8"/>
        <rFont val="Calibri"/>
        <family val="2"/>
      </rPr>
      <t xml:space="preserve"> Mobil Cihaz Kayıt Sistemi Kayıt Ücreti (mevcut)</t>
    </r>
  </si>
  <si>
    <t>5. GÜVENLİK MESAFESİNİN BELİRLENMESİNE YÖNELİK ELEKTROMANYETİK ALAN ŞİDDETİ ÖLÇÜMLERİ VE GÜVENLİK SERTİFİKASI (Madde 63)</t>
  </si>
  <si>
    <t>Yetki belgesi Çıkartıldı</t>
  </si>
  <si>
    <t>deniz telsiz sistemleri için ücret ayrıntısı eklendi.</t>
  </si>
  <si>
    <t xml:space="preserve"> 1)  El telsizi </t>
  </si>
  <si>
    <t> d. Telsiz verici-alıcı cihazları (denizde kullanılan, ruhsatta kayıtlı her cihaz için)</t>
  </si>
  <si>
    <t>b) Diğer gemilerde kullanılan</t>
  </si>
  <si>
    <t>a) Balıkçılık maksadı ile çalışan bir gemide kullanılan</t>
  </si>
  <si>
    <t xml:space="preserve">b) Diğer gemilerde kullanılan </t>
  </si>
  <si>
    <t>4)Sabit telsiz</t>
  </si>
  <si>
    <t>3)Her Çeşit Mobil Uydu Terminali</t>
  </si>
  <si>
    <t>2)Sabit telsiz</t>
  </si>
  <si>
    <t>a) Balıkçılık maksadı ile çalışan gemiler haricinde kullanılan</t>
  </si>
  <si>
    <t xml:space="preserve"> 1)El telsizi </t>
  </si>
  <si>
    <t>2)Verici,alıcı ve seyrüsefer cihazları (Telefon, teleks, telgraf veya data alıcıları/vericileri)</t>
  </si>
  <si>
    <t>e.   Ortak kullanımlı (trunking, community repeater ve benzeri) telsiz sistemleri (ruhsatta kayıtlı her cihaz için)</t>
  </si>
  <si>
    <t xml:space="preserve"> f.  Radyolink sistemleri </t>
  </si>
  <si>
    <t xml:space="preserve"> g.   Uydu yayın ve haberleşme sistemleri (yüzer araç ve hava araçlarında monteli olarak kullanılanlar hariç) </t>
  </si>
  <si>
    <t xml:space="preserve"> d. Denizde Kullanılan Telsiz verici-alıcı cihazları </t>
  </si>
  <si>
    <t xml:space="preserve"> e.  Ortak kullanımlı (trunking, community repeater ve benzeri) telsiz sistemleri </t>
  </si>
  <si>
    <t> f.  Radyolink sistemleri, (her yıl için) sisteme tahsis edilen kanal frekansının band genişliğine göre cihaz adedi başına</t>
  </si>
  <si>
    <t> g.   Uydu yayın ve haberleşme sistemleri (yüzer araç ve hava araçlarında monteli olarak kullanılanlar hariç)</t>
  </si>
  <si>
    <t>YEDİNCİ CETVEL
(Madde 59,63,75 ve 86)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</si>
</sst>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vertical="center" wrapText="1"/>
    </xf>
    <xf numFmtId="0" fontId="1" fillId="21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21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21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" fontId="6" fillId="21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left" vertical="center"/>
    </xf>
    <xf numFmtId="165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6" fillId="21" borderId="12" xfId="0" applyNumberFormat="1" applyFont="1" applyFill="1" applyBorder="1" applyAlignment="1">
      <alignment horizontal="center" vertical="center" wrapText="1"/>
    </xf>
    <xf numFmtId="164" fontId="6" fillId="21" borderId="11" xfId="0" applyNumberFormat="1" applyFont="1" applyFill="1" applyBorder="1" applyAlignment="1">
      <alignment horizontal="center" vertical="center" wrapText="1"/>
    </xf>
    <xf numFmtId="164" fontId="6" fillId="21" borderId="10" xfId="0" applyNumberFormat="1" applyFont="1" applyFill="1" applyBorder="1" applyAlignment="1">
      <alignment horizontal="center" vertical="center" wrapText="1"/>
    </xf>
    <xf numFmtId="164" fontId="6" fillId="21" borderId="17" xfId="0" applyNumberFormat="1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28125" style="1" customWidth="1"/>
    <col min="2" max="2" width="14.8515625" style="35" customWidth="1"/>
    <col min="3" max="3" width="9.140625" style="36" hidden="1" customWidth="1"/>
    <col min="4" max="4" width="9.57421875" style="36" hidden="1" customWidth="1"/>
    <col min="5" max="5" width="7.8515625" style="43" customWidth="1"/>
    <col min="6" max="6" width="6.00390625" style="40" customWidth="1"/>
    <col min="7" max="7" width="8.8515625" style="46" customWidth="1"/>
    <col min="8" max="8" width="6.57421875" style="37" customWidth="1"/>
    <col min="9" max="9" width="9.28125" style="36" hidden="1" customWidth="1"/>
    <col min="10" max="10" width="9.57421875" style="36" hidden="1" customWidth="1"/>
    <col min="11" max="12" width="12.28125" style="14" hidden="1" customWidth="1"/>
    <col min="13" max="13" width="12.28125" style="7" hidden="1" customWidth="1"/>
    <col min="14" max="14" width="13.57421875" style="11" hidden="1" customWidth="1"/>
    <col min="15" max="15" width="10.57421875" style="11" hidden="1" customWidth="1"/>
    <col min="16" max="16" width="0" style="0" hidden="1" customWidth="1"/>
    <col min="17" max="22" width="9.140625" style="0" hidden="1" customWidth="1"/>
  </cols>
  <sheetData>
    <row r="1" spans="1:16" ht="42.75" customHeight="1">
      <c r="A1" s="66" t="s">
        <v>116</v>
      </c>
      <c r="B1" s="67"/>
      <c r="C1" s="67"/>
      <c r="D1" s="67"/>
      <c r="E1" s="67"/>
      <c r="F1" s="67"/>
      <c r="G1" s="67"/>
      <c r="H1" s="68"/>
      <c r="I1" s="64" t="s">
        <v>83</v>
      </c>
      <c r="J1" s="65"/>
      <c r="K1" s="17"/>
      <c r="L1" s="17"/>
      <c r="M1" s="13"/>
      <c r="O1" s="57"/>
      <c r="P1" s="56"/>
    </row>
    <row r="2" spans="1:16" ht="45">
      <c r="A2" s="66" t="s">
        <v>79</v>
      </c>
      <c r="B2" s="74"/>
      <c r="C2" s="26" t="s">
        <v>0</v>
      </c>
      <c r="D2" s="26" t="s">
        <v>1</v>
      </c>
      <c r="E2" s="70" t="s">
        <v>0</v>
      </c>
      <c r="F2" s="71"/>
      <c r="G2" s="72" t="s">
        <v>1</v>
      </c>
      <c r="H2" s="73"/>
      <c r="I2" s="26" t="s">
        <v>0</v>
      </c>
      <c r="J2" s="26" t="s">
        <v>1</v>
      </c>
      <c r="K2" s="15"/>
      <c r="L2" s="15"/>
      <c r="M2" s="15"/>
      <c r="O2" s="57"/>
      <c r="P2" s="56"/>
    </row>
    <row r="3" spans="1:21" ht="15">
      <c r="A3" s="6" t="s">
        <v>2</v>
      </c>
      <c r="B3" s="25"/>
      <c r="C3" s="27"/>
      <c r="D3" s="27"/>
      <c r="E3" s="41"/>
      <c r="F3" s="28"/>
      <c r="G3" s="45"/>
      <c r="H3" s="29"/>
      <c r="I3" s="27"/>
      <c r="J3" s="27"/>
      <c r="K3" s="16"/>
      <c r="L3" s="16"/>
      <c r="M3" s="16"/>
      <c r="O3" s="57"/>
      <c r="P3" s="56"/>
      <c r="R3" s="69" t="s">
        <v>80</v>
      </c>
      <c r="S3" s="69"/>
      <c r="T3" s="10">
        <v>1415</v>
      </c>
      <c r="U3" s="9" t="s">
        <v>81</v>
      </c>
    </row>
    <row r="4" spans="1:16" ht="30">
      <c r="A4" s="2" t="s">
        <v>3</v>
      </c>
      <c r="B4" s="25"/>
      <c r="C4" s="27"/>
      <c r="D4" s="27"/>
      <c r="E4" s="42"/>
      <c r="F4" s="28"/>
      <c r="G4" s="45"/>
      <c r="H4" s="29"/>
      <c r="I4" s="27"/>
      <c r="J4" s="27"/>
      <c r="K4" s="16"/>
      <c r="L4" s="16"/>
      <c r="M4" s="16"/>
      <c r="O4" s="57"/>
      <c r="P4" s="56"/>
    </row>
    <row r="5" spans="1:13" ht="15">
      <c r="A5" s="5" t="s">
        <v>4</v>
      </c>
      <c r="B5" s="25" t="s">
        <v>5</v>
      </c>
      <c r="C5" s="30">
        <v>23.44</v>
      </c>
      <c r="D5" s="31">
        <v>44.536</v>
      </c>
      <c r="E5" s="41">
        <f>C5/$T$3</f>
        <v>0.016565371024734984</v>
      </c>
      <c r="F5" s="32" t="s">
        <v>82</v>
      </c>
      <c r="G5" s="45">
        <f>D5/$T$3</f>
        <v>0.031474204946996466</v>
      </c>
      <c r="H5" s="29" t="s">
        <v>82</v>
      </c>
      <c r="I5" s="30">
        <f>E5*$T$3</f>
        <v>23.44</v>
      </c>
      <c r="J5" s="30">
        <f>G5*$T$3</f>
        <v>44.536</v>
      </c>
      <c r="K5" s="16">
        <v>0.016565371024735</v>
      </c>
      <c r="L5" s="16">
        <v>0.031474204946996466</v>
      </c>
      <c r="M5" s="11" t="s">
        <v>82</v>
      </c>
    </row>
    <row r="6" spans="1:13" ht="15">
      <c r="A6" s="5" t="s">
        <v>6</v>
      </c>
      <c r="B6" s="25" t="s">
        <v>5</v>
      </c>
      <c r="C6" s="30">
        <v>117.21600000000001</v>
      </c>
      <c r="D6" s="31">
        <v>222.71040000000002</v>
      </c>
      <c r="E6" s="41">
        <f>C6/$T$3</f>
        <v>0.08283816254416962</v>
      </c>
      <c r="F6" s="28" t="s">
        <v>82</v>
      </c>
      <c r="G6" s="45">
        <f>D6/$T$3</f>
        <v>0.15739250883392228</v>
      </c>
      <c r="H6" s="33" t="s">
        <v>82</v>
      </c>
      <c r="I6" s="30">
        <f aca="true" t="shared" si="0" ref="I6:I82">E6*$T$3</f>
        <v>117.21600000000001</v>
      </c>
      <c r="J6" s="30">
        <f aca="true" t="shared" si="1" ref="J6:J82">G6*$T$3</f>
        <v>222.71040000000002</v>
      </c>
      <c r="K6" s="16">
        <v>0.0828381625441696</v>
      </c>
      <c r="L6" s="16">
        <v>0.15739250883392228</v>
      </c>
      <c r="M6" s="11" t="s">
        <v>82</v>
      </c>
    </row>
    <row r="7" spans="1:16" ht="15">
      <c r="A7" s="5" t="s">
        <v>7</v>
      </c>
      <c r="B7" s="25" t="s">
        <v>5</v>
      </c>
      <c r="C7" s="30">
        <v>58.608000000000004</v>
      </c>
      <c r="D7" s="31">
        <v>111.35520000000001</v>
      </c>
      <c r="E7" s="41">
        <f>C7/$T$3</f>
        <v>0.04141908127208481</v>
      </c>
      <c r="F7" s="28" t="s">
        <v>82</v>
      </c>
      <c r="G7" s="45">
        <f>D7/$T$3</f>
        <v>0.07869625441696114</v>
      </c>
      <c r="H7" s="29" t="s">
        <v>82</v>
      </c>
      <c r="I7" s="30">
        <f t="shared" si="0"/>
        <v>58.608000000000004</v>
      </c>
      <c r="J7" s="30">
        <f t="shared" si="1"/>
        <v>111.35520000000001</v>
      </c>
      <c r="K7" s="16">
        <v>0.0414190812720848</v>
      </c>
      <c r="L7" s="16">
        <v>0.07869625441696114</v>
      </c>
      <c r="M7" s="11" t="s">
        <v>82</v>
      </c>
      <c r="P7" s="56"/>
    </row>
    <row r="8" spans="1:13" ht="15">
      <c r="A8" s="4" t="s">
        <v>8</v>
      </c>
      <c r="B8" s="25"/>
      <c r="C8" s="30"/>
      <c r="D8" s="31"/>
      <c r="E8" s="41"/>
      <c r="F8" s="28"/>
      <c r="G8" s="45"/>
      <c r="H8" s="29"/>
      <c r="I8" s="30"/>
      <c r="J8" s="30"/>
      <c r="K8" s="16"/>
      <c r="L8" s="16"/>
      <c r="M8" s="11" t="s">
        <v>82</v>
      </c>
    </row>
    <row r="9" spans="1:13" ht="15">
      <c r="A9" s="5" t="s">
        <v>9</v>
      </c>
      <c r="B9" s="25" t="s">
        <v>5</v>
      </c>
      <c r="C9" s="30">
        <v>117.21600000000001</v>
      </c>
      <c r="D9" s="31">
        <v>222.71040000000002</v>
      </c>
      <c r="E9" s="41">
        <f>C9/$T$3</f>
        <v>0.08283816254416962</v>
      </c>
      <c r="F9" s="32" t="s">
        <v>82</v>
      </c>
      <c r="G9" s="45">
        <f>D9/$T$3</f>
        <v>0.15739250883392228</v>
      </c>
      <c r="H9" s="29" t="s">
        <v>82</v>
      </c>
      <c r="I9" s="30">
        <f t="shared" si="0"/>
        <v>117.21600000000001</v>
      </c>
      <c r="J9" s="30">
        <f t="shared" si="1"/>
        <v>222.71040000000002</v>
      </c>
      <c r="K9" s="16">
        <v>0.08283816254416962</v>
      </c>
      <c r="L9" s="16">
        <v>0.15739250883392228</v>
      </c>
      <c r="M9" s="11" t="s">
        <v>82</v>
      </c>
    </row>
    <row r="10" spans="1:13" ht="15">
      <c r="A10" s="5" t="s">
        <v>10</v>
      </c>
      <c r="B10" s="25" t="s">
        <v>5</v>
      </c>
      <c r="C10" s="30">
        <v>10.2</v>
      </c>
      <c r="D10" s="31">
        <v>61.8</v>
      </c>
      <c r="E10" s="41">
        <f>C10/$T$3</f>
        <v>0.007208480565371024</v>
      </c>
      <c r="F10" s="28" t="s">
        <v>82</v>
      </c>
      <c r="G10" s="45">
        <f>D10/$T$3</f>
        <v>0.04367491166077738</v>
      </c>
      <c r="H10" s="29" t="s">
        <v>82</v>
      </c>
      <c r="I10" s="30">
        <f t="shared" si="0"/>
        <v>10.2</v>
      </c>
      <c r="J10" s="30">
        <f t="shared" si="1"/>
        <v>61.8</v>
      </c>
      <c r="K10" s="16">
        <v>0.007208480565371024</v>
      </c>
      <c r="L10" s="16">
        <v>0.04367491166077738</v>
      </c>
      <c r="M10" s="11" t="s">
        <v>82</v>
      </c>
    </row>
    <row r="11" spans="1:13" ht="15">
      <c r="A11" s="4" t="s">
        <v>11</v>
      </c>
      <c r="B11" s="25"/>
      <c r="C11" s="30"/>
      <c r="D11" s="31"/>
      <c r="E11" s="41"/>
      <c r="F11" s="28"/>
      <c r="G11" s="45"/>
      <c r="H11" s="29"/>
      <c r="I11" s="30"/>
      <c r="J11" s="30"/>
      <c r="K11" s="16">
        <v>0</v>
      </c>
      <c r="L11" s="16">
        <v>0</v>
      </c>
      <c r="M11" s="11" t="s">
        <v>82</v>
      </c>
    </row>
    <row r="12" spans="1:13" ht="15">
      <c r="A12" s="5" t="s">
        <v>12</v>
      </c>
      <c r="B12" s="25" t="s">
        <v>5</v>
      </c>
      <c r="C12" s="30">
        <v>117.21600000000001</v>
      </c>
      <c r="D12" s="31">
        <v>222.71040000000002</v>
      </c>
      <c r="E12" s="41">
        <f>C12/$T$3</f>
        <v>0.08283816254416962</v>
      </c>
      <c r="F12" s="28" t="s">
        <v>82</v>
      </c>
      <c r="G12" s="45">
        <f>D12/$T$3</f>
        <v>0.15739250883392228</v>
      </c>
      <c r="H12" s="29" t="s">
        <v>82</v>
      </c>
      <c r="I12" s="30">
        <f t="shared" si="0"/>
        <v>117.21600000000001</v>
      </c>
      <c r="J12" s="30">
        <f t="shared" si="1"/>
        <v>222.71040000000002</v>
      </c>
      <c r="K12" s="16">
        <v>0.08283816254416962</v>
      </c>
      <c r="L12" s="16">
        <v>0.15739250883392228</v>
      </c>
      <c r="M12" s="11" t="s">
        <v>82</v>
      </c>
    </row>
    <row r="13" spans="1:13" ht="15">
      <c r="A13" s="5" t="s">
        <v>13</v>
      </c>
      <c r="B13" s="25" t="s">
        <v>5</v>
      </c>
      <c r="C13" s="34">
        <v>11.728</v>
      </c>
      <c r="D13" s="31">
        <v>22.2832</v>
      </c>
      <c r="E13" s="41">
        <f>C13/$T$3</f>
        <v>0.00828833922261484</v>
      </c>
      <c r="F13" s="28" t="s">
        <v>82</v>
      </c>
      <c r="G13" s="45">
        <f>D13/$T$3</f>
        <v>0.015747844522968197</v>
      </c>
      <c r="H13" s="29" t="s">
        <v>82</v>
      </c>
      <c r="I13" s="30">
        <f t="shared" si="0"/>
        <v>11.728</v>
      </c>
      <c r="J13" s="30">
        <f t="shared" si="1"/>
        <v>22.283199999999997</v>
      </c>
      <c r="K13" s="16">
        <v>0.00828833922261484</v>
      </c>
      <c r="L13" s="16">
        <v>0.015747844522968197</v>
      </c>
      <c r="M13" s="11" t="s">
        <v>82</v>
      </c>
    </row>
    <row r="14" spans="1:16" ht="30">
      <c r="A14" s="58" t="s">
        <v>99</v>
      </c>
      <c r="B14" s="48"/>
      <c r="C14" s="49"/>
      <c r="D14" s="50"/>
      <c r="E14" s="51"/>
      <c r="F14" s="52"/>
      <c r="G14" s="53"/>
      <c r="H14" s="55"/>
      <c r="I14" s="30"/>
      <c r="J14" s="30"/>
      <c r="K14" s="16"/>
      <c r="L14" s="16"/>
      <c r="M14" s="11"/>
      <c r="O14" s="62" t="s">
        <v>97</v>
      </c>
      <c r="P14" s="62"/>
    </row>
    <row r="15" spans="1:16" ht="15">
      <c r="A15" s="47" t="s">
        <v>98</v>
      </c>
      <c r="B15" s="48"/>
      <c r="C15" s="59"/>
      <c r="D15" s="50"/>
      <c r="E15" s="51"/>
      <c r="F15" s="60"/>
      <c r="G15" s="53"/>
      <c r="H15" s="55"/>
      <c r="I15" s="30"/>
      <c r="J15" s="30"/>
      <c r="K15" s="16"/>
      <c r="L15" s="16"/>
      <c r="M15" s="11"/>
      <c r="O15" s="62"/>
      <c r="P15" s="62"/>
    </row>
    <row r="16" spans="1:16" ht="15">
      <c r="A16" s="47" t="s">
        <v>101</v>
      </c>
      <c r="B16" s="48" t="s">
        <v>5</v>
      </c>
      <c r="C16" s="59">
        <v>23.44</v>
      </c>
      <c r="D16" s="50">
        <v>44.536</v>
      </c>
      <c r="E16" s="51">
        <f>C16/$T$3</f>
        <v>0.016565371024734984</v>
      </c>
      <c r="F16" s="60" t="s">
        <v>82</v>
      </c>
      <c r="G16" s="53">
        <f>D16/$T$3</f>
        <v>0.031474204946996466</v>
      </c>
      <c r="H16" s="55" t="s">
        <v>82</v>
      </c>
      <c r="I16" s="30"/>
      <c r="J16" s="30"/>
      <c r="K16" s="16"/>
      <c r="L16" s="16"/>
      <c r="M16" s="11"/>
      <c r="O16" s="62"/>
      <c r="P16" s="62"/>
    </row>
    <row r="17" spans="1:16" ht="15">
      <c r="A17" s="47" t="s">
        <v>100</v>
      </c>
      <c r="B17" s="48" t="s">
        <v>5</v>
      </c>
      <c r="C17" s="59">
        <v>44.54</v>
      </c>
      <c r="D17" s="50">
        <v>89.08</v>
      </c>
      <c r="E17" s="51">
        <f>C17/$T$3</f>
        <v>0.031477031802120144</v>
      </c>
      <c r="F17" s="60" t="s">
        <v>82</v>
      </c>
      <c r="G17" s="53">
        <f>D17/$T$3</f>
        <v>0.06295406360424029</v>
      </c>
      <c r="H17" s="55" t="s">
        <v>82</v>
      </c>
      <c r="I17" s="30"/>
      <c r="J17" s="30"/>
      <c r="K17" s="16"/>
      <c r="L17" s="16"/>
      <c r="M17" s="11"/>
      <c r="O17" s="62"/>
      <c r="P17" s="62"/>
    </row>
    <row r="18" spans="1:16" ht="27" customHeight="1">
      <c r="A18" s="61" t="s">
        <v>108</v>
      </c>
      <c r="B18" s="48" t="s">
        <v>5</v>
      </c>
      <c r="C18" s="59">
        <v>10</v>
      </c>
      <c r="D18" s="50">
        <v>20</v>
      </c>
      <c r="E18" s="51">
        <f>C18/$T$3</f>
        <v>0.007067137809187279</v>
      </c>
      <c r="F18" s="60" t="s">
        <v>82</v>
      </c>
      <c r="G18" s="53">
        <f>D18/$T$3</f>
        <v>0.014134275618374558</v>
      </c>
      <c r="H18" s="55" t="s">
        <v>82</v>
      </c>
      <c r="I18" s="30"/>
      <c r="J18" s="30"/>
      <c r="K18" s="16"/>
      <c r="L18" s="16"/>
      <c r="M18" s="11"/>
      <c r="O18" s="62"/>
      <c r="P18" s="62"/>
    </row>
    <row r="19" spans="1:16" ht="15">
      <c r="A19" s="47" t="s">
        <v>104</v>
      </c>
      <c r="B19" s="48" t="s">
        <v>5</v>
      </c>
      <c r="C19" s="59">
        <v>44.54</v>
      </c>
      <c r="D19" s="50">
        <v>89.08</v>
      </c>
      <c r="E19" s="51">
        <f>C19/$T$3</f>
        <v>0.031477031802120144</v>
      </c>
      <c r="F19" s="60" t="s">
        <v>82</v>
      </c>
      <c r="G19" s="53">
        <f>D19/$T$3</f>
        <v>0.06295406360424029</v>
      </c>
      <c r="H19" s="55" t="s">
        <v>82</v>
      </c>
      <c r="I19" s="30"/>
      <c r="J19" s="30"/>
      <c r="K19" s="16"/>
      <c r="L19" s="16"/>
      <c r="M19" s="11"/>
      <c r="O19" s="62"/>
      <c r="P19" s="62"/>
    </row>
    <row r="20" spans="1:16" ht="15">
      <c r="A20" s="47" t="s">
        <v>103</v>
      </c>
      <c r="B20" s="48"/>
      <c r="C20" s="59"/>
      <c r="D20" s="50"/>
      <c r="E20" s="51"/>
      <c r="F20" s="52"/>
      <c r="G20" s="53"/>
      <c r="H20" s="55"/>
      <c r="I20" s="30"/>
      <c r="J20" s="30"/>
      <c r="K20" s="16"/>
      <c r="L20" s="16"/>
      <c r="M20" s="11"/>
      <c r="O20" s="62"/>
      <c r="P20" s="62"/>
    </row>
    <row r="21" spans="1:16" ht="15">
      <c r="A21" s="47" t="s">
        <v>101</v>
      </c>
      <c r="B21" s="48" t="s">
        <v>5</v>
      </c>
      <c r="C21" s="59">
        <v>44</v>
      </c>
      <c r="D21" s="50">
        <v>111.35520000000001</v>
      </c>
      <c r="E21" s="51">
        <f>C21/$T$3</f>
        <v>0.03109540636042403</v>
      </c>
      <c r="F21" s="52" t="s">
        <v>82</v>
      </c>
      <c r="G21" s="53">
        <f>D21/$T$3</f>
        <v>0.07869625441696114</v>
      </c>
      <c r="H21" s="55" t="s">
        <v>82</v>
      </c>
      <c r="I21" s="30"/>
      <c r="J21" s="30"/>
      <c r="K21" s="16"/>
      <c r="L21" s="16"/>
      <c r="M21" s="11"/>
      <c r="O21" s="62"/>
      <c r="P21" s="62"/>
    </row>
    <row r="22" spans="1:16" ht="15">
      <c r="A22" s="47" t="s">
        <v>102</v>
      </c>
      <c r="B22" s="48" t="s">
        <v>5</v>
      </c>
      <c r="C22" s="59">
        <v>117.22</v>
      </c>
      <c r="D22" s="50">
        <v>234.44</v>
      </c>
      <c r="E22" s="51">
        <f>C22/$T$3</f>
        <v>0.08284098939929328</v>
      </c>
      <c r="F22" s="52" t="s">
        <v>82</v>
      </c>
      <c r="G22" s="53">
        <f>D22/$T$3</f>
        <v>0.16568197879858657</v>
      </c>
      <c r="H22" s="55" t="s">
        <v>82</v>
      </c>
      <c r="I22" s="30"/>
      <c r="J22" s="30"/>
      <c r="K22" s="16"/>
      <c r="L22" s="16"/>
      <c r="M22" s="11"/>
      <c r="O22" s="62"/>
      <c r="P22" s="62"/>
    </row>
    <row r="23" spans="1:13" ht="30">
      <c r="A23" s="2" t="s">
        <v>109</v>
      </c>
      <c r="B23" s="25"/>
      <c r="C23" s="34"/>
      <c r="D23" s="31"/>
      <c r="E23" s="41"/>
      <c r="F23" s="28"/>
      <c r="G23" s="45"/>
      <c r="H23" s="29"/>
      <c r="I23" s="30"/>
      <c r="J23" s="30"/>
      <c r="K23" s="16"/>
      <c r="L23" s="16"/>
      <c r="M23" s="11" t="s">
        <v>82</v>
      </c>
    </row>
    <row r="24" spans="1:13" ht="15">
      <c r="A24" s="5" t="s">
        <v>14</v>
      </c>
      <c r="B24" s="25" t="s">
        <v>5</v>
      </c>
      <c r="C24" s="34">
        <v>58.608000000000004</v>
      </c>
      <c r="D24" s="31">
        <v>111.35520000000001</v>
      </c>
      <c r="E24" s="41">
        <f>C24/$T$3</f>
        <v>0.04141908127208481</v>
      </c>
      <c r="F24" s="28" t="s">
        <v>82</v>
      </c>
      <c r="G24" s="45">
        <f>D24/$T$3</f>
        <v>0.07869625441696114</v>
      </c>
      <c r="H24" s="29" t="s">
        <v>82</v>
      </c>
      <c r="I24" s="30">
        <f t="shared" si="0"/>
        <v>58.608000000000004</v>
      </c>
      <c r="J24" s="30">
        <f t="shared" si="1"/>
        <v>111.35520000000001</v>
      </c>
      <c r="K24" s="16">
        <v>0.04141908127208481</v>
      </c>
      <c r="L24" s="16">
        <v>0.07869625441696114</v>
      </c>
      <c r="M24" s="11" t="s">
        <v>82</v>
      </c>
    </row>
    <row r="25" spans="1:13" ht="15">
      <c r="A25" s="5" t="s">
        <v>15</v>
      </c>
      <c r="B25" s="25"/>
      <c r="C25" s="34"/>
      <c r="D25" s="31"/>
      <c r="E25" s="41"/>
      <c r="F25" s="28"/>
      <c r="G25" s="45"/>
      <c r="H25" s="29"/>
      <c r="I25" s="30"/>
      <c r="J25" s="30"/>
      <c r="K25" s="16">
        <v>0</v>
      </c>
      <c r="L25" s="16">
        <v>0</v>
      </c>
      <c r="M25" s="11" t="s">
        <v>82</v>
      </c>
    </row>
    <row r="26" spans="1:13" ht="15">
      <c r="A26" s="5" t="s">
        <v>16</v>
      </c>
      <c r="B26" s="25" t="s">
        <v>5</v>
      </c>
      <c r="C26" s="34">
        <v>29.304000000000002</v>
      </c>
      <c r="D26" s="31">
        <v>55.677600000000005</v>
      </c>
      <c r="E26" s="41">
        <f>C26/$T$3</f>
        <v>0.020709540636042405</v>
      </c>
      <c r="F26" s="28" t="s">
        <v>82</v>
      </c>
      <c r="G26" s="45">
        <f>D26/$T$3</f>
        <v>0.03934812720848057</v>
      </c>
      <c r="H26" s="29" t="s">
        <v>82</v>
      </c>
      <c r="I26" s="30">
        <f t="shared" si="0"/>
        <v>29.304000000000002</v>
      </c>
      <c r="J26" s="30">
        <f t="shared" si="1"/>
        <v>55.677600000000005</v>
      </c>
      <c r="K26" s="16">
        <v>0.020709540636042405</v>
      </c>
      <c r="L26" s="16">
        <v>0.03934812720848057</v>
      </c>
      <c r="M26" s="11" t="s">
        <v>82</v>
      </c>
    </row>
    <row r="27" spans="1:13" ht="15">
      <c r="A27" s="5" t="s">
        <v>17</v>
      </c>
      <c r="B27" s="25" t="s">
        <v>5</v>
      </c>
      <c r="C27" s="34">
        <v>11.728</v>
      </c>
      <c r="D27" s="31">
        <v>22.2832</v>
      </c>
      <c r="E27" s="41">
        <f>C27/$T$3</f>
        <v>0.00828833922261484</v>
      </c>
      <c r="F27" s="28" t="s">
        <v>82</v>
      </c>
      <c r="G27" s="45">
        <f>D27/$T$3</f>
        <v>0.015747844522968197</v>
      </c>
      <c r="H27" s="29" t="s">
        <v>82</v>
      </c>
      <c r="I27" s="30">
        <f t="shared" si="0"/>
        <v>11.728</v>
      </c>
      <c r="J27" s="30">
        <f t="shared" si="1"/>
        <v>22.283199999999997</v>
      </c>
      <c r="K27" s="16">
        <v>0.00828833922261484</v>
      </c>
      <c r="L27" s="16">
        <v>0.015747844522968197</v>
      </c>
      <c r="M27" s="11" t="s">
        <v>82</v>
      </c>
    </row>
    <row r="28" spans="1:13" ht="15">
      <c r="A28" s="4" t="s">
        <v>110</v>
      </c>
      <c r="B28" s="25"/>
      <c r="C28" s="34"/>
      <c r="D28" s="31"/>
      <c r="E28" s="41"/>
      <c r="F28" s="28"/>
      <c r="G28" s="45"/>
      <c r="H28" s="29"/>
      <c r="I28" s="30"/>
      <c r="J28" s="30"/>
      <c r="K28" s="16"/>
      <c r="L28" s="16">
        <v>0</v>
      </c>
      <c r="M28" s="11" t="s">
        <v>82</v>
      </c>
    </row>
    <row r="29" spans="1:13" ht="15">
      <c r="A29" s="5" t="s">
        <v>18</v>
      </c>
      <c r="B29" s="25" t="s">
        <v>5</v>
      </c>
      <c r="C29" s="34">
        <v>117.21600000000001</v>
      </c>
      <c r="D29" s="31">
        <v>222.71040000000002</v>
      </c>
      <c r="E29" s="41">
        <f>C29/$T$3</f>
        <v>0.08283816254416962</v>
      </c>
      <c r="F29" s="28" t="s">
        <v>82</v>
      </c>
      <c r="G29" s="45">
        <f>D29/$T$3</f>
        <v>0.15739250883392228</v>
      </c>
      <c r="H29" s="29" t="s">
        <v>82</v>
      </c>
      <c r="I29" s="30">
        <f t="shared" si="0"/>
        <v>117.21600000000001</v>
      </c>
      <c r="J29" s="30">
        <f t="shared" si="1"/>
        <v>222.71040000000002</v>
      </c>
      <c r="K29" s="16">
        <v>0.08283816254416962</v>
      </c>
      <c r="L29" s="16">
        <v>0.15739250883392228</v>
      </c>
      <c r="M29" s="11" t="s">
        <v>82</v>
      </c>
    </row>
    <row r="30" spans="1:13" ht="30">
      <c r="A30" s="2" t="s">
        <v>111</v>
      </c>
      <c r="B30" s="25"/>
      <c r="C30" s="34"/>
      <c r="D30" s="31"/>
      <c r="E30" s="41"/>
      <c r="F30" s="28"/>
      <c r="G30" s="45"/>
      <c r="H30" s="29"/>
      <c r="I30" s="30"/>
      <c r="J30" s="30"/>
      <c r="K30" s="16"/>
      <c r="L30" s="16"/>
      <c r="M30" s="11" t="s">
        <v>82</v>
      </c>
    </row>
    <row r="31" spans="1:13" ht="15">
      <c r="A31" s="5" t="s">
        <v>19</v>
      </c>
      <c r="B31" s="25" t="s">
        <v>5</v>
      </c>
      <c r="C31" s="34">
        <v>11722.256</v>
      </c>
      <c r="D31" s="31">
        <v>22272.286399999997</v>
      </c>
      <c r="E31" s="41">
        <f aca="true" t="shared" si="2" ref="E31:E37">C31/$T$3</f>
        <v>8.284279858657243</v>
      </c>
      <c r="F31" s="28" t="s">
        <v>82</v>
      </c>
      <c r="G31" s="45">
        <f aca="true" t="shared" si="3" ref="G31:G37">D31/$T$3</f>
        <v>15.740131731448761</v>
      </c>
      <c r="H31" s="29" t="s">
        <v>82</v>
      </c>
      <c r="I31" s="30">
        <f t="shared" si="0"/>
        <v>11722.256</v>
      </c>
      <c r="J31" s="30">
        <f t="shared" si="1"/>
        <v>22272.286399999997</v>
      </c>
      <c r="K31" s="16">
        <v>8.284279858657243</v>
      </c>
      <c r="L31" s="16">
        <v>15.740131731448761</v>
      </c>
      <c r="M31" s="11" t="s">
        <v>82</v>
      </c>
    </row>
    <row r="32" spans="1:13" ht="15">
      <c r="A32" s="5" t="s">
        <v>20</v>
      </c>
      <c r="B32" s="25" t="s">
        <v>5</v>
      </c>
      <c r="C32" s="34">
        <v>1172.224</v>
      </c>
      <c r="D32" s="31">
        <v>2227.2255999999998</v>
      </c>
      <c r="E32" s="41">
        <f t="shared" si="2"/>
        <v>0.8284268551236749</v>
      </c>
      <c r="F32" s="28" t="s">
        <v>82</v>
      </c>
      <c r="G32" s="45">
        <f t="shared" si="3"/>
        <v>1.5740110247349821</v>
      </c>
      <c r="H32" s="29" t="s">
        <v>82</v>
      </c>
      <c r="I32" s="30">
        <f t="shared" si="0"/>
        <v>1172.224</v>
      </c>
      <c r="J32" s="30">
        <f t="shared" si="1"/>
        <v>2227.2255999999998</v>
      </c>
      <c r="K32" s="16">
        <v>0.8284268551236749</v>
      </c>
      <c r="L32" s="16">
        <v>1.5740110247349821</v>
      </c>
      <c r="M32" s="11" t="s">
        <v>82</v>
      </c>
    </row>
    <row r="33" spans="1:13" ht="15">
      <c r="A33" s="5" t="s">
        <v>21</v>
      </c>
      <c r="B33" s="25" t="s">
        <v>5</v>
      </c>
      <c r="C33" s="34">
        <v>58.608000000000004</v>
      </c>
      <c r="D33" s="31">
        <v>111.35520000000001</v>
      </c>
      <c r="E33" s="41">
        <f t="shared" si="2"/>
        <v>0.04141908127208481</v>
      </c>
      <c r="F33" s="28" t="s">
        <v>82</v>
      </c>
      <c r="G33" s="45">
        <f t="shared" si="3"/>
        <v>0.07869625441696114</v>
      </c>
      <c r="H33" s="29" t="s">
        <v>82</v>
      </c>
      <c r="I33" s="30">
        <f t="shared" si="0"/>
        <v>58.608000000000004</v>
      </c>
      <c r="J33" s="30">
        <f t="shared" si="1"/>
        <v>111.35520000000001</v>
      </c>
      <c r="K33" s="16">
        <v>0.04141908127208481</v>
      </c>
      <c r="L33" s="16">
        <v>0.07869625441696114</v>
      </c>
      <c r="M33" s="11" t="s">
        <v>82</v>
      </c>
    </row>
    <row r="34" spans="1:13" ht="15">
      <c r="A34" s="5" t="s">
        <v>22</v>
      </c>
      <c r="B34" s="25" t="s">
        <v>5</v>
      </c>
      <c r="C34" s="34">
        <v>46.896</v>
      </c>
      <c r="D34" s="31">
        <v>89.1024</v>
      </c>
      <c r="E34" s="41">
        <f t="shared" si="2"/>
        <v>0.033142049469964664</v>
      </c>
      <c r="F34" s="28" t="s">
        <v>82</v>
      </c>
      <c r="G34" s="45">
        <f t="shared" si="3"/>
        <v>0.06296989399293286</v>
      </c>
      <c r="H34" s="29" t="s">
        <v>82</v>
      </c>
      <c r="I34" s="30">
        <f t="shared" si="0"/>
        <v>46.896</v>
      </c>
      <c r="J34" s="30">
        <f t="shared" si="1"/>
        <v>89.1024</v>
      </c>
      <c r="K34" s="16">
        <v>0.033142049469964664</v>
      </c>
      <c r="L34" s="16">
        <v>0.06296989399293286</v>
      </c>
      <c r="M34" s="11" t="s">
        <v>82</v>
      </c>
    </row>
    <row r="35" spans="1:13" ht="15">
      <c r="A35" s="5" t="s">
        <v>23</v>
      </c>
      <c r="B35" s="25" t="s">
        <v>5</v>
      </c>
      <c r="C35" s="34">
        <v>29.304000000000002</v>
      </c>
      <c r="D35" s="31">
        <v>55.677600000000005</v>
      </c>
      <c r="E35" s="41">
        <f t="shared" si="2"/>
        <v>0.020709540636042405</v>
      </c>
      <c r="F35" s="28" t="s">
        <v>82</v>
      </c>
      <c r="G35" s="45">
        <f t="shared" si="3"/>
        <v>0.03934812720848057</v>
      </c>
      <c r="H35" s="29" t="s">
        <v>82</v>
      </c>
      <c r="I35" s="30">
        <f t="shared" si="0"/>
        <v>29.304000000000002</v>
      </c>
      <c r="J35" s="30">
        <f t="shared" si="1"/>
        <v>55.677600000000005</v>
      </c>
      <c r="K35" s="16">
        <v>0.020709540636042405</v>
      </c>
      <c r="L35" s="16">
        <v>0.03934812720848057</v>
      </c>
      <c r="M35" s="11" t="s">
        <v>82</v>
      </c>
    </row>
    <row r="36" spans="1:13" ht="15">
      <c r="A36" s="5" t="s">
        <v>24</v>
      </c>
      <c r="B36" s="25" t="s">
        <v>5</v>
      </c>
      <c r="C36" s="34">
        <v>11.728</v>
      </c>
      <c r="D36" s="31">
        <v>22.2832</v>
      </c>
      <c r="E36" s="41">
        <f t="shared" si="2"/>
        <v>0.00828833922261484</v>
      </c>
      <c r="F36" s="28" t="s">
        <v>82</v>
      </c>
      <c r="G36" s="45">
        <f t="shared" si="3"/>
        <v>0.015747844522968197</v>
      </c>
      <c r="H36" s="29" t="s">
        <v>82</v>
      </c>
      <c r="I36" s="30">
        <f t="shared" si="0"/>
        <v>11.728</v>
      </c>
      <c r="J36" s="30">
        <f t="shared" si="1"/>
        <v>22.283199999999997</v>
      </c>
      <c r="K36" s="16">
        <v>0.00828833922261484</v>
      </c>
      <c r="L36" s="16">
        <v>0.015747844522968197</v>
      </c>
      <c r="M36" s="11" t="s">
        <v>82</v>
      </c>
    </row>
    <row r="37" spans="1:13" ht="30">
      <c r="A37" s="3" t="s">
        <v>25</v>
      </c>
      <c r="B37" s="25" t="s">
        <v>5</v>
      </c>
      <c r="C37" s="34">
        <v>17.584</v>
      </c>
      <c r="D37" s="31">
        <v>33.4096</v>
      </c>
      <c r="E37" s="41">
        <f t="shared" si="2"/>
        <v>0.012426855123674911</v>
      </c>
      <c r="F37" s="28" t="s">
        <v>82</v>
      </c>
      <c r="G37" s="45">
        <f t="shared" si="3"/>
        <v>0.02361102473498233</v>
      </c>
      <c r="H37" s="29" t="s">
        <v>82</v>
      </c>
      <c r="I37" s="30">
        <f t="shared" si="0"/>
        <v>17.584</v>
      </c>
      <c r="J37" s="30">
        <f t="shared" si="1"/>
        <v>33.4096</v>
      </c>
      <c r="K37" s="16">
        <v>0.012426855123674911</v>
      </c>
      <c r="L37" s="16">
        <v>0.02361102473498233</v>
      </c>
      <c r="M37" s="11" t="s">
        <v>82</v>
      </c>
    </row>
    <row r="38" spans="1:13" ht="15">
      <c r="A38" s="4" t="s">
        <v>26</v>
      </c>
      <c r="B38" s="25"/>
      <c r="C38" s="34"/>
      <c r="D38" s="31"/>
      <c r="E38" s="41"/>
      <c r="F38" s="28"/>
      <c r="G38" s="45"/>
      <c r="H38" s="29"/>
      <c r="I38" s="30"/>
      <c r="J38" s="30"/>
      <c r="K38" s="16"/>
      <c r="L38" s="16"/>
      <c r="M38" s="11" t="s">
        <v>82</v>
      </c>
    </row>
    <row r="39" spans="1:13" ht="15">
      <c r="A39" s="4" t="s">
        <v>27</v>
      </c>
      <c r="B39" s="25"/>
      <c r="C39" s="34"/>
      <c r="D39" s="31"/>
      <c r="E39" s="41"/>
      <c r="F39" s="28"/>
      <c r="G39" s="45"/>
      <c r="H39" s="29"/>
      <c r="I39" s="30"/>
      <c r="J39" s="30"/>
      <c r="K39" s="16"/>
      <c r="L39" s="16"/>
      <c r="M39" s="11" t="s">
        <v>82</v>
      </c>
    </row>
    <row r="40" spans="1:13" ht="30">
      <c r="A40" s="3" t="s">
        <v>28</v>
      </c>
      <c r="B40" s="25" t="s">
        <v>29</v>
      </c>
      <c r="C40" s="34">
        <v>117.21600000000001</v>
      </c>
      <c r="D40" s="31">
        <v>222.71040000000002</v>
      </c>
      <c r="E40" s="41">
        <f>C40/$T$3</f>
        <v>0.08283816254416962</v>
      </c>
      <c r="F40" s="28" t="s">
        <v>82</v>
      </c>
      <c r="G40" s="45">
        <f>D40/$T$3</f>
        <v>0.15739250883392228</v>
      </c>
      <c r="H40" s="29" t="s">
        <v>82</v>
      </c>
      <c r="I40" s="30">
        <f t="shared" si="0"/>
        <v>117.21600000000001</v>
      </c>
      <c r="J40" s="30">
        <f t="shared" si="1"/>
        <v>222.71040000000002</v>
      </c>
      <c r="K40" s="16">
        <v>0.08283816254416962</v>
      </c>
      <c r="L40" s="16">
        <v>0.15739250883392228</v>
      </c>
      <c r="M40" s="11" t="s">
        <v>82</v>
      </c>
    </row>
    <row r="41" spans="1:13" ht="15">
      <c r="A41" s="5" t="s">
        <v>30</v>
      </c>
      <c r="B41" s="25"/>
      <c r="C41" s="34"/>
      <c r="D41" s="31"/>
      <c r="E41" s="41"/>
      <c r="F41" s="28"/>
      <c r="G41" s="45"/>
      <c r="H41" s="29"/>
      <c r="I41" s="30"/>
      <c r="J41" s="30"/>
      <c r="K41" s="16"/>
      <c r="L41" s="16"/>
      <c r="M41" s="11" t="s">
        <v>82</v>
      </c>
    </row>
    <row r="42" spans="1:13" ht="45">
      <c r="A42" s="3" t="s">
        <v>31</v>
      </c>
      <c r="B42" s="25"/>
      <c r="C42" s="34"/>
      <c r="D42" s="31"/>
      <c r="E42" s="41"/>
      <c r="F42" s="28"/>
      <c r="G42" s="45"/>
      <c r="H42" s="29"/>
      <c r="I42" s="30"/>
      <c r="J42" s="30"/>
      <c r="K42" s="16"/>
      <c r="L42" s="16"/>
      <c r="M42" s="11" t="s">
        <v>82</v>
      </c>
    </row>
    <row r="43" spans="1:13" ht="15">
      <c r="A43" s="5" t="s">
        <v>32</v>
      </c>
      <c r="B43" s="25" t="s">
        <v>29</v>
      </c>
      <c r="C43" s="34">
        <v>11.728</v>
      </c>
      <c r="D43" s="31">
        <v>22.2832</v>
      </c>
      <c r="E43" s="41">
        <f>C43/$T$3</f>
        <v>0.00828833922261484</v>
      </c>
      <c r="F43" s="28" t="s">
        <v>82</v>
      </c>
      <c r="G43" s="45">
        <f>D43/$T$3</f>
        <v>0.015747844522968197</v>
      </c>
      <c r="H43" s="29" t="s">
        <v>82</v>
      </c>
      <c r="I43" s="30">
        <f t="shared" si="0"/>
        <v>11.728</v>
      </c>
      <c r="J43" s="30">
        <f t="shared" si="1"/>
        <v>22.283199999999997</v>
      </c>
      <c r="K43" s="16">
        <v>0.00828833922261484</v>
      </c>
      <c r="L43" s="16">
        <v>0.015747844522968197</v>
      </c>
      <c r="M43" s="11" t="s">
        <v>82</v>
      </c>
    </row>
    <row r="44" spans="1:13" ht="15">
      <c r="A44" s="5" t="s">
        <v>33</v>
      </c>
      <c r="B44" s="25" t="s">
        <v>29</v>
      </c>
      <c r="C44" s="34">
        <v>23.44</v>
      </c>
      <c r="D44" s="31">
        <v>44.536</v>
      </c>
      <c r="E44" s="41">
        <f>C44/$T$3</f>
        <v>0.016565371024734984</v>
      </c>
      <c r="F44" s="28" t="s">
        <v>82</v>
      </c>
      <c r="G44" s="45">
        <f>D44/$T$3</f>
        <v>0.031474204946996466</v>
      </c>
      <c r="H44" s="29" t="s">
        <v>82</v>
      </c>
      <c r="I44" s="30">
        <f t="shared" si="0"/>
        <v>23.44</v>
      </c>
      <c r="J44" s="30">
        <f t="shared" si="1"/>
        <v>44.536</v>
      </c>
      <c r="K44" s="16">
        <v>0.016565371024734984</v>
      </c>
      <c r="L44" s="16">
        <v>0.031474204946996466</v>
      </c>
      <c r="M44" s="11" t="s">
        <v>82</v>
      </c>
    </row>
    <row r="45" spans="1:13" ht="15">
      <c r="A45" s="5" t="s">
        <v>34</v>
      </c>
      <c r="B45" s="25" t="s">
        <v>29</v>
      </c>
      <c r="C45" s="34">
        <v>35.160000000000004</v>
      </c>
      <c r="D45" s="31">
        <v>66.804</v>
      </c>
      <c r="E45" s="41">
        <f>C45/$T$3</f>
        <v>0.024848056537102477</v>
      </c>
      <c r="F45" s="28" t="s">
        <v>82</v>
      </c>
      <c r="G45" s="45">
        <f>D45/$T$3</f>
        <v>0.0472113074204947</v>
      </c>
      <c r="H45" s="29" t="s">
        <v>82</v>
      </c>
      <c r="I45" s="30">
        <f t="shared" si="0"/>
        <v>35.160000000000004</v>
      </c>
      <c r="J45" s="30">
        <f t="shared" si="1"/>
        <v>66.804</v>
      </c>
      <c r="K45" s="16">
        <v>0.024848056537102477</v>
      </c>
      <c r="L45" s="16">
        <v>0.0472113074204947</v>
      </c>
      <c r="M45" s="11" t="s">
        <v>82</v>
      </c>
    </row>
    <row r="46" spans="1:13" ht="15">
      <c r="A46" s="5" t="s">
        <v>35</v>
      </c>
      <c r="B46" s="25" t="s">
        <v>29</v>
      </c>
      <c r="C46" s="34">
        <v>46.896</v>
      </c>
      <c r="D46" s="31">
        <v>89.1024</v>
      </c>
      <c r="E46" s="41">
        <f>C46/$T$3</f>
        <v>0.033142049469964664</v>
      </c>
      <c r="F46" s="28" t="s">
        <v>82</v>
      </c>
      <c r="G46" s="45">
        <f>D46/$T$3</f>
        <v>0.06296989399293286</v>
      </c>
      <c r="H46" s="29" t="s">
        <v>82</v>
      </c>
      <c r="I46" s="30">
        <f t="shared" si="0"/>
        <v>46.896</v>
      </c>
      <c r="J46" s="30">
        <f t="shared" si="1"/>
        <v>89.1024</v>
      </c>
      <c r="K46" s="16">
        <v>0.033142049469964664</v>
      </c>
      <c r="L46" s="16">
        <v>0.06296989399293286</v>
      </c>
      <c r="M46" s="11" t="s">
        <v>82</v>
      </c>
    </row>
    <row r="47" spans="1:13" ht="15">
      <c r="A47" s="5" t="s">
        <v>36</v>
      </c>
      <c r="B47" s="25" t="s">
        <v>29</v>
      </c>
      <c r="C47" s="34">
        <v>23.44</v>
      </c>
      <c r="D47" s="31">
        <v>44.536</v>
      </c>
      <c r="E47" s="41">
        <f>C47/$T$3</f>
        <v>0.016565371024734984</v>
      </c>
      <c r="F47" s="28" t="s">
        <v>82</v>
      </c>
      <c r="G47" s="45">
        <f>D47/$T$3</f>
        <v>0.031474204946996466</v>
      </c>
      <c r="H47" s="29" t="s">
        <v>82</v>
      </c>
      <c r="I47" s="30">
        <f t="shared" si="0"/>
        <v>23.44</v>
      </c>
      <c r="J47" s="30">
        <f t="shared" si="1"/>
        <v>44.536</v>
      </c>
      <c r="K47" s="16">
        <v>0.016565371024734984</v>
      </c>
      <c r="L47" s="16">
        <v>0.031474204946996466</v>
      </c>
      <c r="M47" s="11" t="s">
        <v>82</v>
      </c>
    </row>
    <row r="48" spans="1:13" ht="15">
      <c r="A48" s="4" t="s">
        <v>37</v>
      </c>
      <c r="B48" s="25"/>
      <c r="C48" s="34"/>
      <c r="D48" s="31"/>
      <c r="E48" s="41"/>
      <c r="F48" s="28"/>
      <c r="G48" s="45"/>
      <c r="H48" s="29"/>
      <c r="I48" s="30"/>
      <c r="J48" s="30"/>
      <c r="K48" s="16"/>
      <c r="L48" s="16"/>
      <c r="M48" s="11" t="s">
        <v>82</v>
      </c>
    </row>
    <row r="49" spans="1:13" ht="45">
      <c r="A49" s="22" t="s">
        <v>87</v>
      </c>
      <c r="B49" s="25"/>
      <c r="C49" s="34"/>
      <c r="D49" s="31"/>
      <c r="E49" s="41"/>
      <c r="F49" s="32"/>
      <c r="G49" s="45"/>
      <c r="H49" s="29"/>
      <c r="I49" s="30"/>
      <c r="J49" s="30"/>
      <c r="K49" s="16"/>
      <c r="L49" s="16"/>
      <c r="M49" s="11" t="s">
        <v>82</v>
      </c>
    </row>
    <row r="50" spans="1:13" ht="15">
      <c r="A50" s="5" t="s">
        <v>38</v>
      </c>
      <c r="B50" s="25" t="s">
        <v>29</v>
      </c>
      <c r="C50" s="34">
        <v>46.896</v>
      </c>
      <c r="D50" s="31">
        <v>89.1024</v>
      </c>
      <c r="E50" s="41">
        <f>C50/$T$3</f>
        <v>0.033142049469964664</v>
      </c>
      <c r="F50" s="28" t="s">
        <v>82</v>
      </c>
      <c r="G50" s="45">
        <f>D50/$T$3</f>
        <v>0.06296989399293286</v>
      </c>
      <c r="H50" s="29" t="s">
        <v>82</v>
      </c>
      <c r="I50" s="30">
        <f t="shared" si="0"/>
        <v>46.896</v>
      </c>
      <c r="J50" s="30">
        <f t="shared" si="1"/>
        <v>89.1024</v>
      </c>
      <c r="K50" s="16">
        <v>0.033142049469964664</v>
      </c>
      <c r="L50" s="16">
        <v>0.06296989399293286</v>
      </c>
      <c r="M50" s="11" t="s">
        <v>82</v>
      </c>
    </row>
    <row r="51" spans="1:13" ht="15">
      <c r="A51" s="5" t="s">
        <v>39</v>
      </c>
      <c r="B51" s="25" t="s">
        <v>29</v>
      </c>
      <c r="C51" s="34">
        <v>146.528</v>
      </c>
      <c r="D51" s="31">
        <v>278.40319999999997</v>
      </c>
      <c r="E51" s="41">
        <f>C51/$T$3</f>
        <v>0.10355335689045936</v>
      </c>
      <c r="F51" s="28" t="s">
        <v>82</v>
      </c>
      <c r="G51" s="45">
        <f>D51/$T$3</f>
        <v>0.19675137809187276</v>
      </c>
      <c r="H51" s="29" t="s">
        <v>82</v>
      </c>
      <c r="I51" s="30">
        <f t="shared" si="0"/>
        <v>146.528</v>
      </c>
      <c r="J51" s="30">
        <f t="shared" si="1"/>
        <v>278.40319999999997</v>
      </c>
      <c r="K51" s="16">
        <v>0.10355335689045936</v>
      </c>
      <c r="L51" s="16">
        <v>0.19675137809187276</v>
      </c>
      <c r="M51" s="11" t="s">
        <v>82</v>
      </c>
    </row>
    <row r="52" spans="1:13" ht="15">
      <c r="A52" s="5" t="s">
        <v>40</v>
      </c>
      <c r="B52" s="25" t="s">
        <v>29</v>
      </c>
      <c r="C52" s="34">
        <v>586.112</v>
      </c>
      <c r="D52" s="31">
        <v>1113.6127999999999</v>
      </c>
      <c r="E52" s="41">
        <f>C52/$T$3</f>
        <v>0.41421342756183743</v>
      </c>
      <c r="F52" s="28" t="s">
        <v>82</v>
      </c>
      <c r="G52" s="45">
        <f>D52/$T$3</f>
        <v>0.7870055123674911</v>
      </c>
      <c r="H52" s="29" t="s">
        <v>82</v>
      </c>
      <c r="I52" s="30">
        <f t="shared" si="0"/>
        <v>586.112</v>
      </c>
      <c r="J52" s="30">
        <f t="shared" si="1"/>
        <v>1113.6127999999999</v>
      </c>
      <c r="K52" s="16">
        <v>0.41421342756183743</v>
      </c>
      <c r="L52" s="16">
        <v>0.7870055123674911</v>
      </c>
      <c r="M52" s="11" t="s">
        <v>82</v>
      </c>
    </row>
    <row r="53" spans="1:13" ht="15">
      <c r="A53" s="5" t="s">
        <v>41</v>
      </c>
      <c r="B53" s="25" t="s">
        <v>29</v>
      </c>
      <c r="C53" s="34">
        <v>1406.672</v>
      </c>
      <c r="D53" s="31">
        <v>2672.6768</v>
      </c>
      <c r="E53" s="41">
        <f>C53/$T$3</f>
        <v>0.9941144876325089</v>
      </c>
      <c r="F53" s="28" t="s">
        <v>82</v>
      </c>
      <c r="G53" s="45">
        <f>D53/$T$3</f>
        <v>1.8888175265017668</v>
      </c>
      <c r="H53" s="29" t="s">
        <v>82</v>
      </c>
      <c r="I53" s="30">
        <f t="shared" si="0"/>
        <v>1406.672</v>
      </c>
      <c r="J53" s="30">
        <f t="shared" si="1"/>
        <v>2672.6768</v>
      </c>
      <c r="K53" s="16">
        <v>0.9941144876325089</v>
      </c>
      <c r="L53" s="16">
        <v>1.8888175265017668</v>
      </c>
      <c r="M53" s="11" t="s">
        <v>82</v>
      </c>
    </row>
    <row r="54" spans="1:13" ht="15">
      <c r="A54" s="5" t="s">
        <v>42</v>
      </c>
      <c r="B54" s="25" t="s">
        <v>43</v>
      </c>
      <c r="C54" s="34">
        <v>0.85</v>
      </c>
      <c r="D54" s="31">
        <v>5.1499999999999995</v>
      </c>
      <c r="E54" s="41">
        <f>C54/$T$3</f>
        <v>0.0006007067137809187</v>
      </c>
      <c r="F54" s="28" t="s">
        <v>82</v>
      </c>
      <c r="G54" s="45">
        <f>D54/$T$3</f>
        <v>0.0036395759717314483</v>
      </c>
      <c r="H54" s="29" t="s">
        <v>82</v>
      </c>
      <c r="I54" s="30">
        <f t="shared" si="0"/>
        <v>0.85</v>
      </c>
      <c r="J54" s="30">
        <f t="shared" si="1"/>
        <v>5.1499999999999995</v>
      </c>
      <c r="K54" s="16">
        <v>0.0006007067137809187</v>
      </c>
      <c r="L54" s="16">
        <v>0.0036395759717314483</v>
      </c>
      <c r="M54" s="11" t="s">
        <v>82</v>
      </c>
    </row>
    <row r="55" spans="1:13" ht="30">
      <c r="A55" s="2" t="s">
        <v>44</v>
      </c>
      <c r="B55" s="25"/>
      <c r="C55" s="34"/>
      <c r="D55" s="31"/>
      <c r="E55" s="41"/>
      <c r="F55" s="28"/>
      <c r="G55" s="45"/>
      <c r="H55" s="29"/>
      <c r="I55" s="30"/>
      <c r="J55" s="30"/>
      <c r="K55" s="16"/>
      <c r="L55" s="16"/>
      <c r="M55" s="11" t="s">
        <v>82</v>
      </c>
    </row>
    <row r="56" spans="1:13" ht="30">
      <c r="A56" s="3" t="s">
        <v>45</v>
      </c>
      <c r="B56" s="25"/>
      <c r="C56" s="34"/>
      <c r="D56" s="31"/>
      <c r="E56" s="41"/>
      <c r="F56" s="28"/>
      <c r="G56" s="45"/>
      <c r="H56" s="29"/>
      <c r="I56" s="30"/>
      <c r="J56" s="30"/>
      <c r="K56" s="16"/>
      <c r="L56" s="16"/>
      <c r="M56" s="11" t="s">
        <v>82</v>
      </c>
    </row>
    <row r="57" spans="1:13" ht="15">
      <c r="A57" s="5" t="s">
        <v>46</v>
      </c>
      <c r="B57" s="25" t="s">
        <v>29</v>
      </c>
      <c r="C57" s="34">
        <v>46.896</v>
      </c>
      <c r="D57" s="31">
        <v>89.1024</v>
      </c>
      <c r="E57" s="41">
        <f aca="true" t="shared" si="4" ref="E57:E64">C57/$T$3</f>
        <v>0.033142049469964664</v>
      </c>
      <c r="F57" s="28" t="s">
        <v>82</v>
      </c>
      <c r="G57" s="45">
        <f aca="true" t="shared" si="5" ref="G57:G64">D57/$T$3</f>
        <v>0.06296989399293286</v>
      </c>
      <c r="H57" s="29" t="s">
        <v>82</v>
      </c>
      <c r="I57" s="30">
        <f t="shared" si="0"/>
        <v>46.896</v>
      </c>
      <c r="J57" s="30">
        <f t="shared" si="1"/>
        <v>89.1024</v>
      </c>
      <c r="K57" s="16">
        <v>0.033142049469964664</v>
      </c>
      <c r="L57" s="16">
        <v>0.06296989399293286</v>
      </c>
      <c r="M57" s="11" t="s">
        <v>82</v>
      </c>
    </row>
    <row r="58" spans="1:13" ht="15">
      <c r="A58" s="5" t="s">
        <v>47</v>
      </c>
      <c r="B58" s="25" t="s">
        <v>29</v>
      </c>
      <c r="C58" s="34">
        <v>93.776</v>
      </c>
      <c r="D58" s="31">
        <v>178.1744</v>
      </c>
      <c r="E58" s="41">
        <f t="shared" si="4"/>
        <v>0.06627279151943463</v>
      </c>
      <c r="F58" s="28" t="s">
        <v>82</v>
      </c>
      <c r="G58" s="45">
        <f t="shared" si="5"/>
        <v>0.1259183038869258</v>
      </c>
      <c r="H58" s="29" t="s">
        <v>82</v>
      </c>
      <c r="I58" s="30">
        <f t="shared" si="0"/>
        <v>93.77600000000001</v>
      </c>
      <c r="J58" s="30">
        <f t="shared" si="1"/>
        <v>178.1744</v>
      </c>
      <c r="K58" s="16">
        <v>0.06627279151943463</v>
      </c>
      <c r="L58" s="16">
        <v>0.1259183038869258</v>
      </c>
      <c r="M58" s="11" t="s">
        <v>82</v>
      </c>
    </row>
    <row r="59" spans="1:13" ht="15">
      <c r="A59" s="5" t="s">
        <v>48</v>
      </c>
      <c r="B59" s="25" t="s">
        <v>29</v>
      </c>
      <c r="C59" s="34">
        <v>187.552</v>
      </c>
      <c r="D59" s="31">
        <v>356.3488</v>
      </c>
      <c r="E59" s="41">
        <f t="shared" si="4"/>
        <v>0.13254558303886926</v>
      </c>
      <c r="F59" s="28" t="s">
        <v>82</v>
      </c>
      <c r="G59" s="45">
        <f t="shared" si="5"/>
        <v>0.2518366077738516</v>
      </c>
      <c r="H59" s="29" t="s">
        <v>82</v>
      </c>
      <c r="I59" s="30">
        <f t="shared" si="0"/>
        <v>187.55200000000002</v>
      </c>
      <c r="J59" s="30">
        <f t="shared" si="1"/>
        <v>356.3488</v>
      </c>
      <c r="K59" s="16">
        <v>0.13254558303886926</v>
      </c>
      <c r="L59" s="16">
        <v>0.2518366077738516</v>
      </c>
      <c r="M59" s="11" t="s">
        <v>82</v>
      </c>
    </row>
    <row r="60" spans="1:13" ht="15">
      <c r="A60" s="5" t="s">
        <v>49</v>
      </c>
      <c r="B60" s="25" t="s">
        <v>29</v>
      </c>
      <c r="C60" s="34">
        <v>375.104</v>
      </c>
      <c r="D60" s="31">
        <v>712.6976</v>
      </c>
      <c r="E60" s="41">
        <f t="shared" si="4"/>
        <v>0.2650911660777385</v>
      </c>
      <c r="F60" s="28" t="s">
        <v>82</v>
      </c>
      <c r="G60" s="45">
        <f t="shared" si="5"/>
        <v>0.5036732155477032</v>
      </c>
      <c r="H60" s="29" t="s">
        <v>82</v>
      </c>
      <c r="I60" s="30">
        <f t="shared" si="0"/>
        <v>375.10400000000004</v>
      </c>
      <c r="J60" s="30">
        <f t="shared" si="1"/>
        <v>712.6976</v>
      </c>
      <c r="K60" s="16">
        <v>0.2650911660777385</v>
      </c>
      <c r="L60" s="16">
        <v>0.5036732155477032</v>
      </c>
      <c r="M60" s="11" t="s">
        <v>82</v>
      </c>
    </row>
    <row r="61" spans="1:13" ht="15">
      <c r="A61" s="5" t="s">
        <v>50</v>
      </c>
      <c r="B61" s="25" t="s">
        <v>29</v>
      </c>
      <c r="C61" s="34">
        <v>750.2239999999999</v>
      </c>
      <c r="D61" s="31">
        <v>1425.4256</v>
      </c>
      <c r="E61" s="41">
        <f t="shared" si="4"/>
        <v>0.5301936395759717</v>
      </c>
      <c r="F61" s="28" t="s">
        <v>82</v>
      </c>
      <c r="G61" s="45">
        <f t="shared" si="5"/>
        <v>1.0073679151943462</v>
      </c>
      <c r="H61" s="29" t="s">
        <v>82</v>
      </c>
      <c r="I61" s="30">
        <f t="shared" si="0"/>
        <v>750.2239999999999</v>
      </c>
      <c r="J61" s="30">
        <f t="shared" si="1"/>
        <v>1425.4255999999998</v>
      </c>
      <c r="K61" s="16">
        <v>0.5301936395759717</v>
      </c>
      <c r="L61" s="16">
        <v>1.0073679151943462</v>
      </c>
      <c r="M61" s="11" t="s">
        <v>82</v>
      </c>
    </row>
    <row r="62" spans="1:13" ht="15">
      <c r="A62" s="5" t="s">
        <v>51</v>
      </c>
      <c r="B62" s="25" t="s">
        <v>29</v>
      </c>
      <c r="C62" s="34">
        <v>1875.57</v>
      </c>
      <c r="D62" s="31">
        <v>3563.5829999999996</v>
      </c>
      <c r="E62" s="41">
        <f t="shared" si="4"/>
        <v>1.3254911660777384</v>
      </c>
      <c r="F62" s="28" t="s">
        <v>82</v>
      </c>
      <c r="G62" s="45">
        <f t="shared" si="5"/>
        <v>2.5184332155477027</v>
      </c>
      <c r="H62" s="29" t="s">
        <v>82</v>
      </c>
      <c r="I62" s="30">
        <f t="shared" si="0"/>
        <v>1875.57</v>
      </c>
      <c r="J62" s="30">
        <f t="shared" si="1"/>
        <v>3563.582999999999</v>
      </c>
      <c r="K62" s="16">
        <v>1.3254911660777384</v>
      </c>
      <c r="L62" s="16">
        <v>2.5184332155477027</v>
      </c>
      <c r="M62" s="11" t="s">
        <v>82</v>
      </c>
    </row>
    <row r="63" spans="1:13" ht="15">
      <c r="A63" s="5" t="s">
        <v>52</v>
      </c>
      <c r="B63" s="25" t="s">
        <v>29</v>
      </c>
      <c r="C63" s="34">
        <v>3000.904</v>
      </c>
      <c r="D63" s="31">
        <v>5701.7176</v>
      </c>
      <c r="E63" s="41">
        <f t="shared" si="4"/>
        <v>2.120780212014134</v>
      </c>
      <c r="F63" s="28" t="s">
        <v>82</v>
      </c>
      <c r="G63" s="45">
        <f t="shared" si="5"/>
        <v>4.029482402826855</v>
      </c>
      <c r="H63" s="29" t="s">
        <v>82</v>
      </c>
      <c r="I63" s="30">
        <f t="shared" si="0"/>
        <v>3000.904</v>
      </c>
      <c r="J63" s="30">
        <f t="shared" si="1"/>
        <v>5701.7176</v>
      </c>
      <c r="K63" s="16">
        <v>2.120780212014134</v>
      </c>
      <c r="L63" s="16">
        <v>4.029482402826855</v>
      </c>
      <c r="M63" s="11" t="s">
        <v>82</v>
      </c>
    </row>
    <row r="64" spans="1:13" ht="15">
      <c r="A64" s="5" t="s">
        <v>13</v>
      </c>
      <c r="B64" s="25" t="s">
        <v>29</v>
      </c>
      <c r="C64" s="34">
        <v>11.728</v>
      </c>
      <c r="D64" s="31">
        <v>22.2832</v>
      </c>
      <c r="E64" s="41">
        <f t="shared" si="4"/>
        <v>0.00828833922261484</v>
      </c>
      <c r="F64" s="28" t="s">
        <v>82</v>
      </c>
      <c r="G64" s="45">
        <f t="shared" si="5"/>
        <v>0.015747844522968197</v>
      </c>
      <c r="H64" s="29" t="s">
        <v>82</v>
      </c>
      <c r="I64" s="30">
        <f t="shared" si="0"/>
        <v>11.728</v>
      </c>
      <c r="J64" s="30">
        <f t="shared" si="1"/>
        <v>22.283199999999997</v>
      </c>
      <c r="K64" s="16">
        <v>0.00828833922261484</v>
      </c>
      <c r="L64" s="16">
        <v>0.015747844522968197</v>
      </c>
      <c r="M64" s="11" t="s">
        <v>82</v>
      </c>
    </row>
    <row r="65" spans="1:13" ht="15">
      <c r="A65" s="58" t="s">
        <v>112</v>
      </c>
      <c r="B65" s="48"/>
      <c r="C65" s="49"/>
      <c r="D65" s="50"/>
      <c r="E65" s="51"/>
      <c r="F65" s="52"/>
      <c r="G65" s="53"/>
      <c r="H65" s="55"/>
      <c r="I65" s="30"/>
      <c r="J65" s="30"/>
      <c r="K65" s="16"/>
      <c r="L65" s="16"/>
      <c r="M65" s="11"/>
    </row>
    <row r="66" spans="1:13" ht="15">
      <c r="A66" s="47" t="s">
        <v>107</v>
      </c>
      <c r="B66" s="48"/>
      <c r="C66" s="59"/>
      <c r="D66" s="50"/>
      <c r="E66" s="51"/>
      <c r="F66" s="60"/>
      <c r="G66" s="53"/>
      <c r="H66" s="55"/>
      <c r="I66" s="30"/>
      <c r="J66" s="30"/>
      <c r="K66" s="16"/>
      <c r="L66" s="16"/>
      <c r="M66" s="11"/>
    </row>
    <row r="67" spans="1:13" ht="15">
      <c r="A67" s="47" t="s">
        <v>106</v>
      </c>
      <c r="B67" s="48" t="s">
        <v>29</v>
      </c>
      <c r="C67" s="59">
        <v>44.54</v>
      </c>
      <c r="D67" s="50">
        <v>89.08</v>
      </c>
      <c r="E67" s="51">
        <f>C67/$T$3</f>
        <v>0.031477031802120144</v>
      </c>
      <c r="F67" s="60" t="s">
        <v>82</v>
      </c>
      <c r="G67" s="53">
        <f>D67/$T$3</f>
        <v>0.06295406360424029</v>
      </c>
      <c r="H67" s="55" t="s">
        <v>82</v>
      </c>
      <c r="I67" s="30"/>
      <c r="J67" s="30"/>
      <c r="K67" s="16"/>
      <c r="L67" s="16"/>
      <c r="M67" s="11"/>
    </row>
    <row r="68" spans="1:13" ht="15">
      <c r="A68" s="47" t="s">
        <v>105</v>
      </c>
      <c r="B68" s="48"/>
      <c r="C68" s="59"/>
      <c r="D68" s="50"/>
      <c r="E68" s="51"/>
      <c r="F68" s="52"/>
      <c r="G68" s="53"/>
      <c r="H68" s="55"/>
      <c r="I68" s="30"/>
      <c r="J68" s="30"/>
      <c r="K68" s="16"/>
      <c r="L68" s="16"/>
      <c r="M68" s="11"/>
    </row>
    <row r="69" spans="1:13" ht="15">
      <c r="A69" s="47" t="s">
        <v>106</v>
      </c>
      <c r="B69" s="48" t="s">
        <v>29</v>
      </c>
      <c r="C69" s="59">
        <v>117.22</v>
      </c>
      <c r="D69" s="50">
        <v>234.44</v>
      </c>
      <c r="E69" s="51">
        <f>C69/$T$3</f>
        <v>0.08284098939929328</v>
      </c>
      <c r="F69" s="52" t="s">
        <v>82</v>
      </c>
      <c r="G69" s="53">
        <f>D69/$T$3</f>
        <v>0.16568197879858657</v>
      </c>
      <c r="H69" s="55" t="s">
        <v>82</v>
      </c>
      <c r="I69" s="30"/>
      <c r="J69" s="30"/>
      <c r="K69" s="16"/>
      <c r="L69" s="16"/>
      <c r="M69" s="11"/>
    </row>
    <row r="70" spans="1:13" ht="30">
      <c r="A70" s="2" t="s">
        <v>113</v>
      </c>
      <c r="B70" s="25"/>
      <c r="C70" s="34"/>
      <c r="D70" s="31"/>
      <c r="E70" s="41"/>
      <c r="F70" s="28"/>
      <c r="G70" s="45"/>
      <c r="H70" s="29"/>
      <c r="I70" s="30"/>
      <c r="J70" s="30"/>
      <c r="K70" s="16"/>
      <c r="L70" s="16">
        <v>0</v>
      </c>
      <c r="M70" s="11" t="s">
        <v>82</v>
      </c>
    </row>
    <row r="71" spans="1:13" ht="15">
      <c r="A71" s="5" t="s">
        <v>14</v>
      </c>
      <c r="B71" s="25" t="s">
        <v>29</v>
      </c>
      <c r="C71" s="34">
        <v>46.896</v>
      </c>
      <c r="D71" s="31">
        <v>89.1024</v>
      </c>
      <c r="E71" s="41">
        <f>C71/$T$3</f>
        <v>0.033142049469964664</v>
      </c>
      <c r="F71" s="28" t="s">
        <v>82</v>
      </c>
      <c r="G71" s="45">
        <f>D71/$T$3</f>
        <v>0.06296989399293286</v>
      </c>
      <c r="H71" s="29" t="s">
        <v>82</v>
      </c>
      <c r="I71" s="30">
        <f t="shared" si="0"/>
        <v>46.896</v>
      </c>
      <c r="J71" s="30">
        <f t="shared" si="1"/>
        <v>89.1024</v>
      </c>
      <c r="K71" s="16">
        <v>0.033142049469964664</v>
      </c>
      <c r="L71" s="16">
        <v>0.06296989399293286</v>
      </c>
      <c r="M71" s="11" t="s">
        <v>82</v>
      </c>
    </row>
    <row r="72" spans="1:13" ht="15">
      <c r="A72" s="5" t="s">
        <v>53</v>
      </c>
      <c r="B72" s="25"/>
      <c r="C72" s="34"/>
      <c r="D72" s="31"/>
      <c r="E72" s="41"/>
      <c r="F72" s="28"/>
      <c r="G72" s="45"/>
      <c r="H72" s="29"/>
      <c r="I72" s="30"/>
      <c r="J72" s="30"/>
      <c r="K72" s="16"/>
      <c r="L72" s="16">
        <v>0</v>
      </c>
      <c r="M72" s="11" t="s">
        <v>82</v>
      </c>
    </row>
    <row r="73" spans="1:13" ht="15">
      <c r="A73" s="5" t="s">
        <v>54</v>
      </c>
      <c r="B73" s="25" t="s">
        <v>29</v>
      </c>
      <c r="C73" s="34">
        <v>11.728</v>
      </c>
      <c r="D73" s="31">
        <v>22.2832</v>
      </c>
      <c r="E73" s="41">
        <f>C73/$T$3</f>
        <v>0.00828833922261484</v>
      </c>
      <c r="F73" s="28" t="s">
        <v>82</v>
      </c>
      <c r="G73" s="45">
        <f>D73/$T$3</f>
        <v>0.015747844522968197</v>
      </c>
      <c r="H73" s="29" t="s">
        <v>82</v>
      </c>
      <c r="I73" s="30">
        <f t="shared" si="0"/>
        <v>11.728</v>
      </c>
      <c r="J73" s="30">
        <f t="shared" si="1"/>
        <v>22.283199999999997</v>
      </c>
      <c r="K73" s="16">
        <v>0.00828833922261484</v>
      </c>
      <c r="L73" s="16">
        <v>0.015747844522968197</v>
      </c>
      <c r="M73" s="11" t="s">
        <v>82</v>
      </c>
    </row>
    <row r="74" spans="1:13" ht="15">
      <c r="A74" s="5" t="s">
        <v>55</v>
      </c>
      <c r="B74" s="25" t="s">
        <v>29</v>
      </c>
      <c r="C74" s="34">
        <v>5.856</v>
      </c>
      <c r="D74" s="31">
        <v>11.1264</v>
      </c>
      <c r="E74" s="41">
        <f>C74/$T$3</f>
        <v>0.004138515901060071</v>
      </c>
      <c r="F74" s="28" t="s">
        <v>82</v>
      </c>
      <c r="G74" s="45">
        <f>D74/$T$3</f>
        <v>0.007863180212014135</v>
      </c>
      <c r="H74" s="29" t="s">
        <v>82</v>
      </c>
      <c r="I74" s="30">
        <f t="shared" si="0"/>
        <v>5.856000000000001</v>
      </c>
      <c r="J74" s="30">
        <f t="shared" si="1"/>
        <v>11.1264</v>
      </c>
      <c r="K74" s="16">
        <v>0.004138515901060071</v>
      </c>
      <c r="L74" s="16">
        <v>0.007863180212014135</v>
      </c>
      <c r="M74" s="11" t="s">
        <v>82</v>
      </c>
    </row>
    <row r="75" spans="1:13" ht="30">
      <c r="A75" s="2" t="s">
        <v>114</v>
      </c>
      <c r="B75" s="25"/>
      <c r="C75" s="34"/>
      <c r="D75" s="31"/>
      <c r="E75" s="41"/>
      <c r="F75" s="28"/>
      <c r="G75" s="45"/>
      <c r="H75" s="29"/>
      <c r="I75" s="30"/>
      <c r="J75" s="30"/>
      <c r="K75" s="16"/>
      <c r="L75" s="16"/>
      <c r="M75" s="11" t="s">
        <v>82</v>
      </c>
    </row>
    <row r="76" spans="1:13" ht="15">
      <c r="A76" s="5" t="s">
        <v>56</v>
      </c>
      <c r="B76" s="25" t="s">
        <v>29</v>
      </c>
      <c r="C76" s="34">
        <v>9.384</v>
      </c>
      <c r="D76" s="31">
        <v>17.8296</v>
      </c>
      <c r="E76" s="41">
        <f aca="true" t="shared" si="6" ref="E76:E82">C76/$T$3</f>
        <v>0.006631802120141343</v>
      </c>
      <c r="F76" s="28" t="s">
        <v>82</v>
      </c>
      <c r="G76" s="45">
        <f aca="true" t="shared" si="7" ref="G76:G82">D76/$T$3</f>
        <v>0.012600424028268551</v>
      </c>
      <c r="H76" s="29" t="s">
        <v>82</v>
      </c>
      <c r="I76" s="30">
        <f t="shared" si="0"/>
        <v>9.384</v>
      </c>
      <c r="J76" s="30">
        <f t="shared" si="1"/>
        <v>17.8296</v>
      </c>
      <c r="K76" s="16">
        <v>0.006631802120141343</v>
      </c>
      <c r="L76" s="16">
        <v>0.012600424028268551</v>
      </c>
      <c r="M76" s="11" t="s">
        <v>82</v>
      </c>
    </row>
    <row r="77" spans="1:13" ht="15">
      <c r="A77" s="5" t="s">
        <v>57</v>
      </c>
      <c r="B77" s="25" t="s">
        <v>29</v>
      </c>
      <c r="C77" s="34">
        <v>28.144</v>
      </c>
      <c r="D77" s="31">
        <v>53.4736</v>
      </c>
      <c r="E77" s="41">
        <f t="shared" si="6"/>
        <v>0.019889752650176677</v>
      </c>
      <c r="F77" s="28" t="s">
        <v>82</v>
      </c>
      <c r="G77" s="45">
        <f t="shared" si="7"/>
        <v>0.03779053003533569</v>
      </c>
      <c r="H77" s="29" t="s">
        <v>82</v>
      </c>
      <c r="I77" s="30">
        <f t="shared" si="0"/>
        <v>28.144</v>
      </c>
      <c r="J77" s="30">
        <f t="shared" si="1"/>
        <v>53.4736</v>
      </c>
      <c r="K77" s="16">
        <v>0.019889752650176677</v>
      </c>
      <c r="L77" s="16">
        <v>0.03779053003533569</v>
      </c>
      <c r="M77" s="11" t="s">
        <v>82</v>
      </c>
    </row>
    <row r="78" spans="1:13" ht="15">
      <c r="A78" s="5" t="s">
        <v>58</v>
      </c>
      <c r="B78" s="25" t="s">
        <v>29</v>
      </c>
      <c r="C78" s="34">
        <v>56.263999999999996</v>
      </c>
      <c r="D78" s="31">
        <v>106.9016</v>
      </c>
      <c r="E78" s="41">
        <f t="shared" si="6"/>
        <v>0.0397625441696113</v>
      </c>
      <c r="F78" s="28" t="s">
        <v>82</v>
      </c>
      <c r="G78" s="45">
        <f t="shared" si="7"/>
        <v>0.07554883392226149</v>
      </c>
      <c r="H78" s="29" t="s">
        <v>82</v>
      </c>
      <c r="I78" s="30">
        <f t="shared" si="0"/>
        <v>56.26399999999999</v>
      </c>
      <c r="J78" s="30">
        <f t="shared" si="1"/>
        <v>106.9016</v>
      </c>
      <c r="K78" s="16">
        <v>0.0397625441696113</v>
      </c>
      <c r="L78" s="16">
        <v>0.07554883392226149</v>
      </c>
      <c r="M78" s="11" t="s">
        <v>82</v>
      </c>
    </row>
    <row r="79" spans="1:13" ht="15">
      <c r="A79" s="5" t="s">
        <v>59</v>
      </c>
      <c r="B79" s="25" t="s">
        <v>29</v>
      </c>
      <c r="C79" s="34">
        <v>112.53599999999999</v>
      </c>
      <c r="D79" s="31">
        <v>213.8184</v>
      </c>
      <c r="E79" s="41">
        <f t="shared" si="6"/>
        <v>0.07953074204946996</v>
      </c>
      <c r="F79" s="28" t="s">
        <v>82</v>
      </c>
      <c r="G79" s="45">
        <f t="shared" si="7"/>
        <v>0.15110840989399293</v>
      </c>
      <c r="H79" s="29" t="s">
        <v>82</v>
      </c>
      <c r="I79" s="30">
        <f t="shared" si="0"/>
        <v>112.53599999999999</v>
      </c>
      <c r="J79" s="30">
        <f t="shared" si="1"/>
        <v>213.8184</v>
      </c>
      <c r="K79" s="16">
        <v>0.07953074204946996</v>
      </c>
      <c r="L79" s="16">
        <v>0.15110840989399293</v>
      </c>
      <c r="M79" s="11" t="s">
        <v>82</v>
      </c>
    </row>
    <row r="80" spans="1:13" ht="15">
      <c r="A80" s="5" t="s">
        <v>60</v>
      </c>
      <c r="B80" s="25" t="s">
        <v>29</v>
      </c>
      <c r="C80" s="34">
        <v>225.064</v>
      </c>
      <c r="D80" s="31">
        <v>427.6216</v>
      </c>
      <c r="E80" s="41">
        <f t="shared" si="6"/>
        <v>0.1590558303886926</v>
      </c>
      <c r="F80" s="28" t="s">
        <v>82</v>
      </c>
      <c r="G80" s="45">
        <f t="shared" si="7"/>
        <v>0.3022060777385159</v>
      </c>
      <c r="H80" s="29" t="s">
        <v>82</v>
      </c>
      <c r="I80" s="30">
        <f t="shared" si="0"/>
        <v>225.06400000000002</v>
      </c>
      <c r="J80" s="30">
        <f t="shared" si="1"/>
        <v>427.62159999999994</v>
      </c>
      <c r="K80" s="16">
        <v>0.1590558303886926</v>
      </c>
      <c r="L80" s="16">
        <v>0.3022060777385159</v>
      </c>
      <c r="M80" s="11" t="s">
        <v>82</v>
      </c>
    </row>
    <row r="81" spans="1:13" ht="15">
      <c r="A81" s="5" t="s">
        <v>61</v>
      </c>
      <c r="B81" s="25" t="s">
        <v>29</v>
      </c>
      <c r="C81" s="34">
        <v>750.2239999999999</v>
      </c>
      <c r="D81" s="31">
        <v>1425.4256</v>
      </c>
      <c r="E81" s="41">
        <f t="shared" si="6"/>
        <v>0.5301936395759717</v>
      </c>
      <c r="F81" s="28" t="s">
        <v>82</v>
      </c>
      <c r="G81" s="45">
        <f t="shared" si="7"/>
        <v>1.0073679151943462</v>
      </c>
      <c r="H81" s="29" t="s">
        <v>82</v>
      </c>
      <c r="I81" s="30">
        <f t="shared" si="0"/>
        <v>750.2239999999999</v>
      </c>
      <c r="J81" s="30">
        <f t="shared" si="1"/>
        <v>1425.4255999999998</v>
      </c>
      <c r="K81" s="16">
        <v>0.5301936395759717</v>
      </c>
      <c r="L81" s="16">
        <v>1.0073679151943462</v>
      </c>
      <c r="M81" s="11" t="s">
        <v>82</v>
      </c>
    </row>
    <row r="82" spans="1:13" ht="15">
      <c r="A82" s="5" t="s">
        <v>62</v>
      </c>
      <c r="B82" s="25" t="s">
        <v>29</v>
      </c>
      <c r="C82" s="34">
        <v>1500.456</v>
      </c>
      <c r="D82" s="31">
        <v>2850.8664</v>
      </c>
      <c r="E82" s="41">
        <f t="shared" si="6"/>
        <v>1.0603929328621908</v>
      </c>
      <c r="F82" s="28" t="s">
        <v>82</v>
      </c>
      <c r="G82" s="45">
        <f t="shared" si="7"/>
        <v>2.0147465724381624</v>
      </c>
      <c r="H82" s="29" t="s">
        <v>82</v>
      </c>
      <c r="I82" s="30">
        <f t="shared" si="0"/>
        <v>1500.4560000000001</v>
      </c>
      <c r="J82" s="30">
        <f t="shared" si="1"/>
        <v>2850.8664</v>
      </c>
      <c r="K82" s="16">
        <v>1.0603929328621908</v>
      </c>
      <c r="L82" s="16">
        <v>2.0147465724381624</v>
      </c>
      <c r="M82" s="11" t="s">
        <v>82</v>
      </c>
    </row>
    <row r="83" spans="1:13" ht="30">
      <c r="A83" s="2" t="s">
        <v>115</v>
      </c>
      <c r="B83" s="25"/>
      <c r="C83" s="34"/>
      <c r="D83" s="31"/>
      <c r="E83" s="41"/>
      <c r="F83" s="28"/>
      <c r="G83" s="45"/>
      <c r="H83" s="29"/>
      <c r="I83" s="30"/>
      <c r="J83" s="30"/>
      <c r="K83" s="16"/>
      <c r="L83" s="16"/>
      <c r="M83" s="11" t="s">
        <v>82</v>
      </c>
    </row>
    <row r="84" spans="1:13" ht="15">
      <c r="A84" s="5" t="s">
        <v>19</v>
      </c>
      <c r="B84" s="25" t="s">
        <v>29</v>
      </c>
      <c r="C84" s="34">
        <v>11722.256</v>
      </c>
      <c r="D84" s="31">
        <v>22272.286399999997</v>
      </c>
      <c r="E84" s="41">
        <f aca="true" t="shared" si="8" ref="E84:E90">C84/$T$3</f>
        <v>8.284279858657243</v>
      </c>
      <c r="F84" s="28" t="s">
        <v>82</v>
      </c>
      <c r="G84" s="45">
        <f aca="true" t="shared" si="9" ref="G84:G90">D84/$T$3</f>
        <v>15.740131731448761</v>
      </c>
      <c r="H84" s="29" t="s">
        <v>82</v>
      </c>
      <c r="I84" s="30">
        <f aca="true" t="shared" si="10" ref="I84:I90">E84*$T$3</f>
        <v>11722.256</v>
      </c>
      <c r="J84" s="30">
        <f aca="true" t="shared" si="11" ref="J84:J90">G84*$T$3</f>
        <v>22272.286399999997</v>
      </c>
      <c r="K84" s="16">
        <v>8.284279858657243</v>
      </c>
      <c r="L84" s="16">
        <v>15.740131731448761</v>
      </c>
      <c r="M84" s="11" t="s">
        <v>82</v>
      </c>
    </row>
    <row r="85" spans="1:13" ht="15">
      <c r="A85" s="5" t="s">
        <v>20</v>
      </c>
      <c r="B85" s="25" t="s">
        <v>29</v>
      </c>
      <c r="C85" s="34">
        <v>1172.224</v>
      </c>
      <c r="D85" s="31">
        <v>2227.2255999999998</v>
      </c>
      <c r="E85" s="41">
        <f t="shared" si="8"/>
        <v>0.8284268551236749</v>
      </c>
      <c r="F85" s="28" t="s">
        <v>82</v>
      </c>
      <c r="G85" s="45">
        <f t="shared" si="9"/>
        <v>1.5740110247349821</v>
      </c>
      <c r="H85" s="29" t="s">
        <v>82</v>
      </c>
      <c r="I85" s="30">
        <f t="shared" si="10"/>
        <v>1172.224</v>
      </c>
      <c r="J85" s="30">
        <f t="shared" si="11"/>
        <v>2227.2255999999998</v>
      </c>
      <c r="K85" s="16">
        <v>0.8284268551236749</v>
      </c>
      <c r="L85" s="16">
        <v>1.5740110247349821</v>
      </c>
      <c r="M85" s="11" t="s">
        <v>82</v>
      </c>
    </row>
    <row r="86" spans="1:13" ht="15">
      <c r="A86" s="5" t="s">
        <v>21</v>
      </c>
      <c r="B86" s="25" t="s">
        <v>29</v>
      </c>
      <c r="C86" s="34">
        <v>58.608000000000004</v>
      </c>
      <c r="D86" s="31">
        <v>111.35520000000001</v>
      </c>
      <c r="E86" s="41">
        <f t="shared" si="8"/>
        <v>0.04141908127208481</v>
      </c>
      <c r="F86" s="28" t="s">
        <v>82</v>
      </c>
      <c r="G86" s="45">
        <f t="shared" si="9"/>
        <v>0.07869625441696114</v>
      </c>
      <c r="H86" s="29" t="s">
        <v>82</v>
      </c>
      <c r="I86" s="30">
        <f t="shared" si="10"/>
        <v>58.608000000000004</v>
      </c>
      <c r="J86" s="30">
        <f t="shared" si="11"/>
        <v>111.35520000000001</v>
      </c>
      <c r="K86" s="16">
        <v>0.04141908127208481</v>
      </c>
      <c r="L86" s="16">
        <v>0.07869625441696114</v>
      </c>
      <c r="M86" s="11" t="s">
        <v>82</v>
      </c>
    </row>
    <row r="87" spans="1:13" ht="15">
      <c r="A87" s="5" t="s">
        <v>22</v>
      </c>
      <c r="B87" s="25" t="s">
        <v>29</v>
      </c>
      <c r="C87" s="34">
        <v>46.896</v>
      </c>
      <c r="D87" s="31">
        <v>89.1024</v>
      </c>
      <c r="E87" s="41">
        <f t="shared" si="8"/>
        <v>0.033142049469964664</v>
      </c>
      <c r="F87" s="28" t="s">
        <v>82</v>
      </c>
      <c r="G87" s="45">
        <f t="shared" si="9"/>
        <v>0.06296989399293286</v>
      </c>
      <c r="H87" s="29" t="s">
        <v>82</v>
      </c>
      <c r="I87" s="30">
        <f t="shared" si="10"/>
        <v>46.896</v>
      </c>
      <c r="J87" s="30">
        <f t="shared" si="11"/>
        <v>89.1024</v>
      </c>
      <c r="K87" s="16">
        <v>0.033142049469964664</v>
      </c>
      <c r="L87" s="16">
        <v>0.06296989399293286</v>
      </c>
      <c r="M87" s="11" t="s">
        <v>82</v>
      </c>
    </row>
    <row r="88" spans="1:13" ht="15">
      <c r="A88" s="5" t="s">
        <v>23</v>
      </c>
      <c r="B88" s="25" t="s">
        <v>29</v>
      </c>
      <c r="C88" s="34">
        <v>29.304000000000002</v>
      </c>
      <c r="D88" s="31">
        <v>55.677600000000005</v>
      </c>
      <c r="E88" s="41">
        <f t="shared" si="8"/>
        <v>0.020709540636042405</v>
      </c>
      <c r="F88" s="28" t="s">
        <v>82</v>
      </c>
      <c r="G88" s="45">
        <f t="shared" si="9"/>
        <v>0.03934812720848057</v>
      </c>
      <c r="H88" s="29" t="s">
        <v>82</v>
      </c>
      <c r="I88" s="30">
        <f t="shared" si="10"/>
        <v>29.304000000000002</v>
      </c>
      <c r="J88" s="30">
        <f t="shared" si="11"/>
        <v>55.677600000000005</v>
      </c>
      <c r="K88" s="16">
        <v>0.020709540636042405</v>
      </c>
      <c r="L88" s="16">
        <v>0.03934812720848057</v>
      </c>
      <c r="M88" s="11" t="s">
        <v>82</v>
      </c>
    </row>
    <row r="89" spans="1:13" ht="15">
      <c r="A89" s="5" t="s">
        <v>24</v>
      </c>
      <c r="B89" s="25" t="s">
        <v>29</v>
      </c>
      <c r="C89" s="34">
        <v>11.728</v>
      </c>
      <c r="D89" s="31">
        <v>22.2832</v>
      </c>
      <c r="E89" s="41">
        <f t="shared" si="8"/>
        <v>0.00828833922261484</v>
      </c>
      <c r="F89" s="28" t="s">
        <v>82</v>
      </c>
      <c r="G89" s="45">
        <f t="shared" si="9"/>
        <v>0.015747844522968197</v>
      </c>
      <c r="H89" s="29" t="s">
        <v>82</v>
      </c>
      <c r="I89" s="30">
        <f t="shared" si="10"/>
        <v>11.728</v>
      </c>
      <c r="J89" s="30">
        <f t="shared" si="11"/>
        <v>22.283199999999997</v>
      </c>
      <c r="K89" s="16">
        <v>0.00828833922261484</v>
      </c>
      <c r="L89" s="16">
        <v>0.015747844522968197</v>
      </c>
      <c r="M89" s="11" t="s">
        <v>82</v>
      </c>
    </row>
    <row r="90" spans="1:13" ht="15">
      <c r="A90" s="5" t="s">
        <v>25</v>
      </c>
      <c r="B90" s="25" t="s">
        <v>29</v>
      </c>
      <c r="C90" s="34">
        <v>17.584</v>
      </c>
      <c r="D90" s="31">
        <v>33.4096</v>
      </c>
      <c r="E90" s="41">
        <f t="shared" si="8"/>
        <v>0.012426855123674911</v>
      </c>
      <c r="F90" s="28" t="s">
        <v>82</v>
      </c>
      <c r="G90" s="45">
        <f t="shared" si="9"/>
        <v>0.02361102473498233</v>
      </c>
      <c r="H90" s="29" t="s">
        <v>82</v>
      </c>
      <c r="I90" s="30">
        <f t="shared" si="10"/>
        <v>17.584</v>
      </c>
      <c r="J90" s="30">
        <f t="shared" si="11"/>
        <v>33.4096</v>
      </c>
      <c r="K90" s="16">
        <v>0.012426855123674911</v>
      </c>
      <c r="L90" s="16">
        <v>0.02361102473498233</v>
      </c>
      <c r="M90" s="11" t="s">
        <v>82</v>
      </c>
    </row>
    <row r="91" spans="1:18" ht="30">
      <c r="A91" s="2" t="s">
        <v>88</v>
      </c>
      <c r="B91" s="25"/>
      <c r="C91" s="34"/>
      <c r="D91" s="31"/>
      <c r="E91" s="41"/>
      <c r="F91" s="28"/>
      <c r="G91" s="45"/>
      <c r="H91" s="29"/>
      <c r="I91" s="30"/>
      <c r="J91" s="30"/>
      <c r="K91" s="16"/>
      <c r="L91" s="16"/>
      <c r="M91" s="11" t="s">
        <v>82</v>
      </c>
      <c r="N91" s="20"/>
      <c r="O91" s="20"/>
      <c r="P91" s="20"/>
      <c r="Q91" s="18"/>
      <c r="R91" s="18"/>
    </row>
    <row r="92" spans="1:18" ht="15">
      <c r="A92" s="4" t="s">
        <v>63</v>
      </c>
      <c r="B92" s="25"/>
      <c r="C92" s="34"/>
      <c r="D92" s="31"/>
      <c r="E92" s="41"/>
      <c r="F92" s="28"/>
      <c r="G92" s="45"/>
      <c r="H92" s="29"/>
      <c r="I92" s="30">
        <f>E99*$T$3</f>
        <v>1415</v>
      </c>
      <c r="J92" s="30">
        <f>G99*$T$3</f>
        <v>18.395</v>
      </c>
      <c r="K92" s="16"/>
      <c r="L92" s="16"/>
      <c r="M92" s="11" t="s">
        <v>82</v>
      </c>
      <c r="N92" s="20"/>
      <c r="O92" s="20"/>
      <c r="P92" s="20"/>
      <c r="Q92" s="18"/>
      <c r="R92" s="18"/>
    </row>
    <row r="93" spans="1:18" ht="15">
      <c r="A93" s="5" t="s">
        <v>64</v>
      </c>
      <c r="B93" s="25" t="s">
        <v>65</v>
      </c>
      <c r="C93" s="34">
        <v>586.112</v>
      </c>
      <c r="D93" s="31">
        <v>1113.6127999999999</v>
      </c>
      <c r="E93" s="41">
        <f>C93/$T$3</f>
        <v>0.41421342756183743</v>
      </c>
      <c r="F93" s="28" t="s">
        <v>82</v>
      </c>
      <c r="G93" s="45">
        <f>D93/$T$3</f>
        <v>0.7870055123674911</v>
      </c>
      <c r="H93" s="29" t="s">
        <v>82</v>
      </c>
      <c r="I93" s="30">
        <f>E100*$T$3</f>
        <v>1415</v>
      </c>
      <c r="J93" s="30">
        <f>G100*$T$3</f>
        <v>37.356</v>
      </c>
      <c r="K93" s="16"/>
      <c r="L93" s="16"/>
      <c r="M93" s="11" t="s">
        <v>82</v>
      </c>
      <c r="N93" s="20"/>
      <c r="O93" s="20"/>
      <c r="P93" s="20"/>
      <c r="Q93" s="18"/>
      <c r="R93" s="18"/>
    </row>
    <row r="94" spans="1:18" ht="15">
      <c r="A94" s="5" t="s">
        <v>66</v>
      </c>
      <c r="B94" s="25"/>
      <c r="C94" s="34"/>
      <c r="D94" s="31"/>
      <c r="E94" s="41"/>
      <c r="F94" s="28"/>
      <c r="G94" s="45"/>
      <c r="H94" s="29"/>
      <c r="I94" s="30"/>
      <c r="J94" s="30"/>
      <c r="K94" s="16"/>
      <c r="L94" s="16"/>
      <c r="M94" s="11" t="s">
        <v>82</v>
      </c>
      <c r="N94" s="20"/>
      <c r="O94" s="21"/>
      <c r="P94" s="21"/>
      <c r="Q94" s="18"/>
      <c r="R94" s="18"/>
    </row>
    <row r="95" spans="1:18" ht="15" customHeight="1">
      <c r="A95" s="3" t="s">
        <v>67</v>
      </c>
      <c r="B95" s="25" t="s">
        <v>65</v>
      </c>
      <c r="C95" s="34">
        <v>586.112</v>
      </c>
      <c r="D95" s="31">
        <v>1113.6127999999999</v>
      </c>
      <c r="E95" s="41">
        <f>C95/$T$3</f>
        <v>0.41421342756183743</v>
      </c>
      <c r="F95" s="28" t="s">
        <v>82</v>
      </c>
      <c r="G95" s="45">
        <f>D95/$T$3</f>
        <v>0.7870055123674911</v>
      </c>
      <c r="H95" s="29" t="s">
        <v>82</v>
      </c>
      <c r="I95" s="30">
        <f>E102*$T$3</f>
        <v>117.21600000000001</v>
      </c>
      <c r="J95" s="30">
        <f>G102*$T$3</f>
        <v>222.71040000000002</v>
      </c>
      <c r="K95" s="16">
        <v>0.08283816254416962</v>
      </c>
      <c r="L95" s="16">
        <v>0.15739250883392228</v>
      </c>
      <c r="M95" s="11" t="s">
        <v>82</v>
      </c>
      <c r="N95" s="20"/>
      <c r="O95" s="20"/>
      <c r="P95" s="20"/>
      <c r="Q95" s="18"/>
      <c r="R95" s="18"/>
    </row>
    <row r="96" spans="1:18" ht="15">
      <c r="A96" s="5" t="s">
        <v>68</v>
      </c>
      <c r="B96" s="25" t="s">
        <v>65</v>
      </c>
      <c r="C96" s="34">
        <v>293.056</v>
      </c>
      <c r="D96" s="31">
        <v>556.8063999999999</v>
      </c>
      <c r="E96" s="41">
        <f>C96/$T$3</f>
        <v>0.20710671378091872</v>
      </c>
      <c r="F96" s="28" t="s">
        <v>82</v>
      </c>
      <c r="G96" s="45">
        <f>D96/$T$3</f>
        <v>0.39350275618374553</v>
      </c>
      <c r="H96" s="29" t="s">
        <v>82</v>
      </c>
      <c r="I96" s="30">
        <f>E103*$T$3</f>
        <v>58.608000000000004</v>
      </c>
      <c r="J96" s="30">
        <f>G103*$T$3</f>
        <v>111.35520000000001</v>
      </c>
      <c r="K96" s="16">
        <v>0.04141908127208481</v>
      </c>
      <c r="L96" s="16">
        <v>0.07869625441696114</v>
      </c>
      <c r="M96" s="11" t="s">
        <v>82</v>
      </c>
      <c r="N96" s="20"/>
      <c r="O96" s="20"/>
      <c r="P96" s="20"/>
      <c r="Q96" s="18"/>
      <c r="R96" s="18"/>
    </row>
    <row r="97" spans="1:18" ht="60">
      <c r="A97" s="2" t="s">
        <v>69</v>
      </c>
      <c r="B97" s="25"/>
      <c r="C97" s="34"/>
      <c r="D97" s="31"/>
      <c r="E97" s="41"/>
      <c r="F97" s="28"/>
      <c r="G97" s="45"/>
      <c r="H97" s="29"/>
      <c r="I97" s="30">
        <f>E104*$T$3</f>
        <v>58.608000000000004</v>
      </c>
      <c r="J97" s="30">
        <f>G104*$T$3</f>
        <v>111.35520000000001</v>
      </c>
      <c r="K97" s="16">
        <v>0.04141908127208481</v>
      </c>
      <c r="L97" s="16">
        <v>0.07869625441696114</v>
      </c>
      <c r="M97" s="11" t="s">
        <v>82</v>
      </c>
      <c r="N97" s="20"/>
      <c r="O97" s="20"/>
      <c r="P97" s="20"/>
      <c r="Q97" s="18"/>
      <c r="R97" s="18"/>
    </row>
    <row r="98" spans="1:18" ht="30">
      <c r="A98" s="23" t="s">
        <v>89</v>
      </c>
      <c r="B98" s="25"/>
      <c r="C98" s="34"/>
      <c r="D98" s="31"/>
      <c r="E98" s="41"/>
      <c r="F98" s="28"/>
      <c r="G98" s="45"/>
      <c r="H98" s="29"/>
      <c r="I98" s="30"/>
      <c r="J98" s="30"/>
      <c r="K98" s="16"/>
      <c r="L98" s="16"/>
      <c r="M98" s="11" t="s">
        <v>82</v>
      </c>
      <c r="N98" s="20"/>
      <c r="O98" s="20"/>
      <c r="P98" s="20"/>
      <c r="Q98" s="18"/>
      <c r="R98" s="18"/>
    </row>
    <row r="99" spans="1:18" ht="60">
      <c r="A99" s="24" t="s">
        <v>85</v>
      </c>
      <c r="B99" s="25" t="s">
        <v>84</v>
      </c>
      <c r="C99" s="34">
        <v>0</v>
      </c>
      <c r="D99" s="31">
        <v>0</v>
      </c>
      <c r="E99" s="51">
        <v>1</v>
      </c>
      <c r="F99" s="52"/>
      <c r="G99" s="53">
        <f>0.00325*4</f>
        <v>0.013</v>
      </c>
      <c r="H99" s="55" t="s">
        <v>82</v>
      </c>
      <c r="I99" s="30">
        <f>E106*$T$3</f>
        <v>46.896</v>
      </c>
      <c r="J99" s="30">
        <f>G106*$T$3</f>
        <v>89.1024</v>
      </c>
      <c r="K99" s="16">
        <v>0.033142049469964664</v>
      </c>
      <c r="L99" s="16">
        <v>0.06296989399293286</v>
      </c>
      <c r="M99" s="11" t="s">
        <v>82</v>
      </c>
      <c r="N99" s="19"/>
      <c r="O99" s="19"/>
      <c r="P99" s="18"/>
      <c r="Q99" s="18"/>
      <c r="R99" s="18"/>
    </row>
    <row r="100" spans="1:18" ht="30">
      <c r="A100" s="24" t="s">
        <v>86</v>
      </c>
      <c r="B100" s="25" t="s">
        <v>84</v>
      </c>
      <c r="C100" s="34">
        <v>0</v>
      </c>
      <c r="D100" s="31">
        <v>0</v>
      </c>
      <c r="E100" s="51">
        <v>1</v>
      </c>
      <c r="F100" s="52"/>
      <c r="G100" s="53">
        <f>0.0066*4</f>
        <v>0.0264</v>
      </c>
      <c r="H100" s="55" t="s">
        <v>82</v>
      </c>
      <c r="I100" s="30">
        <f>E107*$T$3</f>
        <v>23.44</v>
      </c>
      <c r="J100" s="30">
        <f>G107*$T$3</f>
        <v>44.536</v>
      </c>
      <c r="K100" s="16">
        <v>0.016565371024734984</v>
      </c>
      <c r="L100" s="16">
        <v>0.031474204946996466</v>
      </c>
      <c r="M100" s="11" t="s">
        <v>82</v>
      </c>
      <c r="N100" s="19"/>
      <c r="O100" s="19"/>
      <c r="P100" s="18"/>
      <c r="Q100" s="18"/>
      <c r="R100" s="18"/>
    </row>
    <row r="101" spans="1:18" ht="60">
      <c r="A101" s="23" t="s">
        <v>90</v>
      </c>
      <c r="B101" s="25"/>
      <c r="C101" s="34">
        <v>0</v>
      </c>
      <c r="D101" s="31">
        <v>0</v>
      </c>
      <c r="E101" s="41"/>
      <c r="F101" s="28"/>
      <c r="G101" s="45"/>
      <c r="H101" s="29"/>
      <c r="I101" s="30">
        <f>E108*$T$3</f>
        <v>23.44</v>
      </c>
      <c r="J101" s="30">
        <f>G108*$T$3</f>
        <v>44.536</v>
      </c>
      <c r="K101" s="16">
        <v>0.016565371024734984</v>
      </c>
      <c r="L101" s="16">
        <v>0.031474204946996466</v>
      </c>
      <c r="M101" s="11" t="s">
        <v>82</v>
      </c>
      <c r="N101" s="20"/>
      <c r="O101" s="20"/>
      <c r="P101" s="20"/>
      <c r="Q101" s="18"/>
      <c r="R101" s="18"/>
    </row>
    <row r="102" spans="1:13" ht="23.25" customHeight="1">
      <c r="A102" s="5" t="s">
        <v>70</v>
      </c>
      <c r="B102" s="25" t="s">
        <v>5</v>
      </c>
      <c r="C102" s="34">
        <v>117.21600000000001</v>
      </c>
      <c r="D102" s="31">
        <v>222.71040000000002</v>
      </c>
      <c r="E102" s="41">
        <f>C102/$T$3</f>
        <v>0.08283816254416962</v>
      </c>
      <c r="F102" s="28" t="s">
        <v>82</v>
      </c>
      <c r="G102" s="45">
        <f>D102/$T$3</f>
        <v>0.15739250883392228</v>
      </c>
      <c r="H102" s="29" t="s">
        <v>82</v>
      </c>
      <c r="I102" s="30"/>
      <c r="J102" s="30"/>
      <c r="K102" s="16"/>
      <c r="L102" s="16"/>
      <c r="M102" s="11" t="s">
        <v>82</v>
      </c>
    </row>
    <row r="103" spans="1:13" ht="15">
      <c r="A103" s="5" t="s">
        <v>71</v>
      </c>
      <c r="B103" s="25" t="s">
        <v>5</v>
      </c>
      <c r="C103" s="34">
        <v>58.608000000000004</v>
      </c>
      <c r="D103" s="31">
        <v>111.35520000000001</v>
      </c>
      <c r="E103" s="41">
        <f aca="true" t="shared" si="12" ref="E103:E108">C103/$T$3</f>
        <v>0.04141908127208481</v>
      </c>
      <c r="F103" s="28" t="s">
        <v>82</v>
      </c>
      <c r="G103" s="45">
        <f aca="true" t="shared" si="13" ref="G103:G108">D103/$T$3</f>
        <v>0.07869625441696114</v>
      </c>
      <c r="H103" s="29" t="s">
        <v>82</v>
      </c>
      <c r="I103" s="30">
        <f>E110*$T$3</f>
        <v>29.304000000000002</v>
      </c>
      <c r="J103" s="30">
        <f>G110*$T$3</f>
        <v>55.677600000000005</v>
      </c>
      <c r="K103" s="16">
        <v>0.020709540636042405</v>
      </c>
      <c r="L103" s="16">
        <v>0.03934812720848057</v>
      </c>
      <c r="M103" s="11" t="s">
        <v>82</v>
      </c>
    </row>
    <row r="104" spans="1:13" ht="15">
      <c r="A104" s="5" t="s">
        <v>72</v>
      </c>
      <c r="B104" s="25" t="s">
        <v>5</v>
      </c>
      <c r="C104" s="34">
        <v>58.608000000000004</v>
      </c>
      <c r="D104" s="31">
        <v>111.35520000000001</v>
      </c>
      <c r="E104" s="41">
        <f t="shared" si="12"/>
        <v>0.04141908127208481</v>
      </c>
      <c r="F104" s="28" t="s">
        <v>82</v>
      </c>
      <c r="G104" s="45">
        <f t="shared" si="13"/>
        <v>0.07869625441696114</v>
      </c>
      <c r="H104" s="29" t="s">
        <v>82</v>
      </c>
      <c r="I104" s="30">
        <f>E111*$T$3</f>
        <v>586.112</v>
      </c>
      <c r="J104" s="30">
        <f>G111*$T$3</f>
        <v>1113.6127999999999</v>
      </c>
      <c r="K104" s="16">
        <v>0.41421342756183743</v>
      </c>
      <c r="L104" s="16">
        <v>0.7870055123674911</v>
      </c>
      <c r="M104" s="11" t="s">
        <v>82</v>
      </c>
    </row>
    <row r="105" spans="1:18" ht="15" customHeight="1">
      <c r="A105" s="23" t="s">
        <v>91</v>
      </c>
      <c r="B105" s="25"/>
      <c r="C105" s="34"/>
      <c r="D105" s="31"/>
      <c r="E105" s="41"/>
      <c r="F105" s="28"/>
      <c r="G105" s="45"/>
      <c r="H105" s="29"/>
      <c r="I105" s="30"/>
      <c r="J105" s="30"/>
      <c r="K105" s="16"/>
      <c r="L105" s="16"/>
      <c r="M105" s="11" t="s">
        <v>82</v>
      </c>
      <c r="N105" s="63"/>
      <c r="O105" s="63"/>
      <c r="P105" s="63"/>
      <c r="Q105" s="18"/>
      <c r="R105" s="18"/>
    </row>
    <row r="106" spans="1:16" ht="15">
      <c r="A106" s="5" t="s">
        <v>73</v>
      </c>
      <c r="B106" s="25" t="s">
        <v>5</v>
      </c>
      <c r="C106" s="34">
        <v>46.896</v>
      </c>
      <c r="D106" s="31">
        <v>89.1024</v>
      </c>
      <c r="E106" s="41">
        <f t="shared" si="12"/>
        <v>0.033142049469964664</v>
      </c>
      <c r="F106" s="28" t="s">
        <v>82</v>
      </c>
      <c r="G106" s="45">
        <f t="shared" si="13"/>
        <v>0.06296989399293286</v>
      </c>
      <c r="H106" s="29" t="s">
        <v>82</v>
      </c>
      <c r="I106" s="30">
        <f>E113*$T$3</f>
        <v>5</v>
      </c>
      <c r="J106" s="30">
        <f>G113*$T$3</f>
        <v>20</v>
      </c>
      <c r="K106" s="16">
        <v>0.0035335689045936395</v>
      </c>
      <c r="L106" s="16">
        <v>0.014134275618374558</v>
      </c>
      <c r="M106" s="11" t="s">
        <v>82</v>
      </c>
      <c r="N106" s="12"/>
      <c r="O106" s="12"/>
      <c r="P106" s="8"/>
    </row>
    <row r="107" spans="1:16" ht="15">
      <c r="A107" s="5" t="s">
        <v>74</v>
      </c>
      <c r="B107" s="25" t="s">
        <v>5</v>
      </c>
      <c r="C107" s="34">
        <v>23.44</v>
      </c>
      <c r="D107" s="31">
        <v>44.536</v>
      </c>
      <c r="E107" s="41">
        <f t="shared" si="12"/>
        <v>0.016565371024734984</v>
      </c>
      <c r="F107" s="28" t="s">
        <v>82</v>
      </c>
      <c r="G107" s="45">
        <f t="shared" si="13"/>
        <v>0.031474204946996466</v>
      </c>
      <c r="H107" s="29" t="s">
        <v>82</v>
      </c>
      <c r="I107" s="44">
        <v>0</v>
      </c>
      <c r="J107" s="30">
        <v>7</v>
      </c>
      <c r="K107" s="16">
        <v>0.0035335689045936395</v>
      </c>
      <c r="L107" s="16">
        <v>0.014134275618374558</v>
      </c>
      <c r="M107" s="11" t="s">
        <v>82</v>
      </c>
      <c r="N107" s="12"/>
      <c r="O107" s="12"/>
      <c r="P107" s="8"/>
    </row>
    <row r="108" spans="1:16" ht="15">
      <c r="A108" s="5" t="s">
        <v>75</v>
      </c>
      <c r="B108" s="25" t="s">
        <v>5</v>
      </c>
      <c r="C108" s="34">
        <v>23.44</v>
      </c>
      <c r="D108" s="31">
        <v>44.536</v>
      </c>
      <c r="E108" s="41">
        <f t="shared" si="12"/>
        <v>0.016565371024734984</v>
      </c>
      <c r="F108" s="28" t="s">
        <v>82</v>
      </c>
      <c r="G108" s="45">
        <f t="shared" si="13"/>
        <v>0.031474204946996466</v>
      </c>
      <c r="H108" s="29" t="s">
        <v>82</v>
      </c>
      <c r="N108" s="12"/>
      <c r="O108" s="12"/>
      <c r="P108" s="8"/>
    </row>
    <row r="109" spans="1:19" ht="45">
      <c r="A109" s="58" t="s">
        <v>95</v>
      </c>
      <c r="B109" s="25"/>
      <c r="C109" s="34"/>
      <c r="D109" s="31"/>
      <c r="E109" s="41"/>
      <c r="F109" s="28"/>
      <c r="G109" s="45"/>
      <c r="H109" s="29"/>
      <c r="N109" s="12"/>
      <c r="O109" s="63" t="s">
        <v>96</v>
      </c>
      <c r="P109" s="63"/>
      <c r="Q109" s="63"/>
      <c r="R109" s="63"/>
      <c r="S109" s="63"/>
    </row>
    <row r="110" spans="1:19" ht="15">
      <c r="A110" s="4" t="s">
        <v>77</v>
      </c>
      <c r="B110" s="25" t="s">
        <v>5</v>
      </c>
      <c r="C110" s="34">
        <v>29.304000000000002</v>
      </c>
      <c r="D110" s="31">
        <v>55.677600000000005</v>
      </c>
      <c r="E110" s="41">
        <f>C110/$T$3</f>
        <v>0.020709540636042405</v>
      </c>
      <c r="F110" s="28" t="s">
        <v>82</v>
      </c>
      <c r="G110" s="45">
        <f>D110/$T$3</f>
        <v>0.03934812720848057</v>
      </c>
      <c r="H110" s="29" t="s">
        <v>82</v>
      </c>
      <c r="O110" s="63"/>
      <c r="P110" s="63"/>
      <c r="Q110" s="63"/>
      <c r="R110" s="63"/>
      <c r="S110" s="63"/>
    </row>
    <row r="111" spans="1:19" ht="30">
      <c r="A111" s="2" t="s">
        <v>78</v>
      </c>
      <c r="B111" s="25" t="s">
        <v>5</v>
      </c>
      <c r="C111" s="34">
        <v>586.112</v>
      </c>
      <c r="D111" s="31">
        <v>1113.6127999999999</v>
      </c>
      <c r="E111" s="41">
        <f>C111/$T$3</f>
        <v>0.41421342756183743</v>
      </c>
      <c r="F111" s="28" t="s">
        <v>82</v>
      </c>
      <c r="G111" s="45">
        <f>D111/$T$3</f>
        <v>0.7870055123674911</v>
      </c>
      <c r="H111" s="29" t="s">
        <v>82</v>
      </c>
      <c r="O111" s="63"/>
      <c r="P111" s="63"/>
      <c r="Q111" s="63"/>
      <c r="R111" s="63"/>
      <c r="S111" s="63"/>
    </row>
    <row r="112" spans="1:8" ht="30">
      <c r="A112" s="2" t="s">
        <v>76</v>
      </c>
      <c r="B112" s="25"/>
      <c r="C112" s="34"/>
      <c r="D112" s="31"/>
      <c r="E112" s="41"/>
      <c r="F112" s="28"/>
      <c r="G112" s="45"/>
      <c r="H112" s="29"/>
    </row>
    <row r="113" spans="1:8" ht="15">
      <c r="A113" s="47" t="s">
        <v>93</v>
      </c>
      <c r="B113" s="48" t="s">
        <v>92</v>
      </c>
      <c r="C113" s="49">
        <v>5</v>
      </c>
      <c r="D113" s="50">
        <v>20</v>
      </c>
      <c r="E113" s="51">
        <f>C113/$T$3</f>
        <v>0.0035335689045936395</v>
      </c>
      <c r="F113" s="52" t="s">
        <v>82</v>
      </c>
      <c r="G113" s="53">
        <f>D113/$T$3</f>
        <v>0.014134275618374558</v>
      </c>
      <c r="H113" s="54" t="s">
        <v>82</v>
      </c>
    </row>
    <row r="114" spans="1:8" ht="15">
      <c r="A114" s="47" t="s">
        <v>94</v>
      </c>
      <c r="B114" s="48" t="s">
        <v>92</v>
      </c>
      <c r="C114" s="49">
        <v>0</v>
      </c>
      <c r="D114" s="50">
        <v>7</v>
      </c>
      <c r="E114" s="51">
        <f>C114/$T$3</f>
        <v>0</v>
      </c>
      <c r="F114" s="52" t="s">
        <v>82</v>
      </c>
      <c r="G114" s="53">
        <f>D114/$T$3</f>
        <v>0.0049469964664310955</v>
      </c>
      <c r="H114" s="55" t="s">
        <v>82</v>
      </c>
    </row>
    <row r="115" spans="6:8" ht="15">
      <c r="F115" s="38"/>
      <c r="H115" s="39"/>
    </row>
    <row r="116" ht="15"/>
    <row r="117" ht="15"/>
    <row r="118" ht="15"/>
    <row r="119" ht="15"/>
    <row r="120" ht="15"/>
    <row r="121" ht="15"/>
    <row r="122" ht="15"/>
    <row r="123" ht="15"/>
    <row r="124" ht="15"/>
  </sheetData>
  <sheetProtection/>
  <mergeCells count="9">
    <mergeCell ref="O14:P22"/>
    <mergeCell ref="O109:S111"/>
    <mergeCell ref="I1:J1"/>
    <mergeCell ref="A1:H1"/>
    <mergeCell ref="R3:S3"/>
    <mergeCell ref="N105:P105"/>
    <mergeCell ref="E2:F2"/>
    <mergeCell ref="G2:H2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nedret.argun</cp:lastModifiedBy>
  <cp:lastPrinted>2014-01-31T09:43:23Z</cp:lastPrinted>
  <dcterms:created xsi:type="dcterms:W3CDTF">2013-04-25T05:33:35Z</dcterms:created>
  <dcterms:modified xsi:type="dcterms:W3CDTF">2014-02-24T11:08:29Z</dcterms:modified>
  <cp:category/>
  <cp:version/>
  <cp:contentType/>
  <cp:contentStatus/>
</cp:coreProperties>
</file>