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135" tabRatio="902" firstSheet="1" activeTab="2"/>
  </bookViews>
  <sheets>
    <sheet name="GENEL GEREKÇE" sheetId="1" r:id="rId1"/>
    <sheet name="Sayfa1-5 Metinler" sheetId="2" r:id="rId2"/>
    <sheet name="Sayfa 6-11''A''Ödenekler " sheetId="3" r:id="rId3"/>
    <sheet name="Sayfa 12 ''B'' Cetveli Gelirler" sheetId="4" r:id="rId4"/>
    <sheet name="C CETVELİ Sayfa 13-16Kadrolar" sheetId="5" r:id="rId5"/>
    <sheet name="D CETVELİ Sayfa17 Araçlar" sheetId="6" r:id="rId6"/>
    <sheet name="E CETVELİSayfa 18-23 EKO REHBER" sheetId="7" r:id="rId7"/>
  </sheets>
  <definedNames>
    <definedName name="_xlnm.Print_Titles" localSheetId="2">'Sayfa 6-11''A''Ödenekler '!$8:$9</definedName>
  </definedNames>
  <calcPr fullCalcOnLoad="1"/>
</workbook>
</file>

<file path=xl/comments3.xml><?xml version="1.0" encoding="utf-8"?>
<comments xmlns="http://schemas.openxmlformats.org/spreadsheetml/2006/main">
  <authors>
    <author>Windows User</author>
  </authors>
  <commentList>
    <comment ref="U131" authorId="0">
      <text>
        <r>
          <rPr>
            <b/>
            <sz val="9"/>
            <rFont val="Tahoma"/>
            <family val="2"/>
          </rPr>
          <t>Windows User:</t>
        </r>
        <r>
          <rPr>
            <sz val="9"/>
            <rFont val="Tahoma"/>
            <family val="2"/>
          </rPr>
          <t xml:space="preserve">
türksat 23,100$*9.64*12= 2,672.208
ve yüksek yayın 31,000$*9,64=298.840
toplam = 2.971.040 tl</t>
        </r>
      </text>
    </comment>
    <comment ref="U97" authorId="0">
      <text>
        <r>
          <rPr>
            <b/>
            <sz val="9"/>
            <rFont val="Tahoma"/>
            <family val="2"/>
          </rPr>
          <t>Windows User:</t>
        </r>
        <r>
          <rPr>
            <sz val="9"/>
            <rFont val="Tahoma"/>
            <family val="2"/>
          </rPr>
          <t xml:space="preserve">
Anadolu Ajansı 9,205 x 12 Ay = 110,460 TL
iş net 2,750 TL x 12 Ay = 33,000 TL
Reuters 2.655 € x 12 Ay = 31.860 € x 17.50 = 557,550 TL
Near East Technolgy (Web Hizmeti) 1.160 x 12 = 13,920 TL
</t>
        </r>
        <r>
          <rPr>
            <u val="single"/>
            <sz val="9"/>
            <rFont val="Tahoma"/>
            <family val="2"/>
          </rPr>
          <t>Toplam 157,380 TL  reuters hariç</t>
        </r>
      </text>
    </comment>
    <comment ref="M97" authorId="0">
      <text>
        <r>
          <rPr>
            <b/>
            <sz val="9"/>
            <rFont val="Tahoma"/>
            <family val="2"/>
          </rPr>
          <t>Windows User:</t>
        </r>
        <r>
          <rPr>
            <sz val="9"/>
            <rFont val="Tahoma"/>
            <family val="2"/>
          </rPr>
          <t xml:space="preserve">
Anadolu Ajansı 6,612 x 12 Ay = 79,344 TL
iş net 1.200 TL x 12 Ay = 14.400 TL
Reuters 2.655 € x 12 Ay = 31.860 € x 9.77 = 311.272,20
Near East Technolgy (Web Hizmeti) 1.160 x 9.77 = 11.333.20 TL
Toplam 105,077,20 tl TL
reuters hariç</t>
        </r>
      </text>
    </comment>
    <comment ref="M131" authorId="0">
      <text>
        <r>
          <rPr>
            <b/>
            <sz val="9"/>
            <rFont val="Tahoma"/>
            <family val="2"/>
          </rPr>
          <t>Windows User:</t>
        </r>
        <r>
          <rPr>
            <sz val="9"/>
            <rFont val="Tahoma"/>
            <family val="2"/>
          </rPr>
          <t xml:space="preserve">
türksat 23,100*8,1*12= 2,245,320
ve yüksek yayın 31,000*8,1=251,100</t>
        </r>
      </text>
    </comment>
    <comment ref="N97" authorId="0">
      <text>
        <r>
          <rPr>
            <b/>
            <sz val="9"/>
            <rFont val="Tahoma"/>
            <family val="2"/>
          </rPr>
          <t>Windows User:</t>
        </r>
        <r>
          <rPr>
            <sz val="9"/>
            <rFont val="Tahoma"/>
            <family val="2"/>
          </rPr>
          <t xml:space="preserve">
Anadolu Ajansı 6,612 x 12 Ay = 79,344 TL
iş net 1.200 TL x 12 Ay = 14.400 TL
Reuters 2.655 € x 12 Ay = 31.860 € x 9.77 = 311.272,20
Near East Technolgy (Web Hizmeti) 1.160 x 9.77 = 11.333.20 TL
Toplam 105,077,20 tl TL
reuters hariç</t>
        </r>
      </text>
    </comment>
    <comment ref="N131" authorId="0">
      <text>
        <r>
          <rPr>
            <b/>
            <sz val="9"/>
            <rFont val="Tahoma"/>
            <family val="2"/>
          </rPr>
          <t>Windows User:</t>
        </r>
        <r>
          <rPr>
            <sz val="9"/>
            <rFont val="Tahoma"/>
            <family val="2"/>
          </rPr>
          <t xml:space="preserve">
türksat 23,100*8,1*12= 2,245,320
ve yüksek yayın 31,000*8,1=251,100</t>
        </r>
      </text>
    </comment>
    <comment ref="S97" authorId="0">
      <text>
        <r>
          <rPr>
            <b/>
            <sz val="9"/>
            <rFont val="Tahoma"/>
            <family val="2"/>
          </rPr>
          <t>Windows User:</t>
        </r>
        <r>
          <rPr>
            <sz val="9"/>
            <rFont val="Tahoma"/>
            <family val="2"/>
          </rPr>
          <t xml:space="preserve">
Anadolu Ajansı 6,612 x 12 Ay = 79,344 TL
iş net 1.200 TL x 12 Ay = 14.400 TL
Reuters 2.655 € x 12 Ay = 31.860 € x 9.77 = 311.272,20
Near East Technolgy (Web Hizmeti) 1.160 x 9.77 = 11.333.20 TL
Toplam 105,077,20 tl TL
reuters hariç</t>
        </r>
      </text>
    </comment>
    <comment ref="S131" authorId="0">
      <text>
        <r>
          <rPr>
            <b/>
            <sz val="9"/>
            <rFont val="Tahoma"/>
            <family val="2"/>
          </rPr>
          <t>Windows User:</t>
        </r>
        <r>
          <rPr>
            <sz val="9"/>
            <rFont val="Tahoma"/>
            <family val="2"/>
          </rPr>
          <t xml:space="preserve">
türksat 23,100*8,1*12= 2,245,320
ve yüksek yayın 31,000*8,1=251,100</t>
        </r>
      </text>
    </comment>
    <comment ref="S141" authorId="0">
      <text>
        <r>
          <rPr>
            <b/>
            <sz val="9"/>
            <rFont val="Tahoma"/>
            <family val="2"/>
          </rPr>
          <t>Windows User:</t>
        </r>
        <r>
          <rPr>
            <sz val="9"/>
            <rFont val="Tahoma"/>
            <family val="2"/>
          </rPr>
          <t xml:space="preserve">
12 emekli 480 bin TL 5.760.000 olup 5.800.000 TL öngörüldü.</t>
        </r>
      </text>
    </comment>
    <comment ref="T97" authorId="0">
      <text>
        <r>
          <rPr>
            <b/>
            <sz val="9"/>
            <rFont val="Tahoma"/>
            <family val="2"/>
          </rPr>
          <t>Windows User:</t>
        </r>
        <r>
          <rPr>
            <sz val="9"/>
            <rFont val="Tahoma"/>
            <family val="2"/>
          </rPr>
          <t xml:space="preserve">
Anadolu Ajansı 6,620 x 12 Ay = 79,440 TL
iş net 860 tl ortalama * 12 = 10,320 tl
toplam=89,760 TL
</t>
        </r>
      </text>
    </comment>
    <comment ref="T96" authorId="0">
      <text>
        <r>
          <rPr>
            <b/>
            <sz val="9"/>
            <rFont val="Tahoma"/>
            <family val="2"/>
          </rPr>
          <t>Windows User:</t>
        </r>
        <r>
          <rPr>
            <sz val="9"/>
            <rFont val="Tahoma"/>
            <family val="2"/>
          </rPr>
          <t xml:space="preserve">
kurumun aylık ortalama telefon gerçekleşmesi 14,000 tl olup 14,000 * 12 = 168,000 tl  
30 Eylül trihi itibari ile birikmiş borç 3,179,000TL 2019 son 3 ay tahmini 42,000 TL ve gsm hatları için yıllık ortlama lolmak üzere toplam 3,422,000 TL </t>
        </r>
      </text>
    </comment>
    <comment ref="T73" authorId="0">
      <text>
        <r>
          <rPr>
            <b/>
            <sz val="9"/>
            <rFont val="Tahoma"/>
            <family val="2"/>
          </rPr>
          <t>Windows User:</t>
        </r>
        <r>
          <rPr>
            <sz val="9"/>
            <rFont val="Tahoma"/>
            <family val="2"/>
          </rPr>
          <t xml:space="preserve">
taksit 3,219,000 tl
güncel 2,900,000 tl 
toplam =6,119,000 tl</t>
        </r>
      </text>
    </comment>
    <comment ref="M135" authorId="0">
      <text>
        <r>
          <rPr>
            <b/>
            <sz val="9"/>
            <rFont val="Tahoma"/>
            <family val="2"/>
          </rPr>
          <t>Windows User:</t>
        </r>
        <r>
          <rPr>
            <sz val="9"/>
            <rFont val="Tahoma"/>
            <family val="2"/>
          </rPr>
          <t xml:space="preserve">
12 emekli 480 bin TL 5.760.000 olup 5.800.000 TL öngörüldü.</t>
        </r>
      </text>
    </comment>
    <comment ref="N135" authorId="0">
      <text>
        <r>
          <rPr>
            <b/>
            <sz val="9"/>
            <rFont val="Tahoma"/>
            <family val="2"/>
          </rPr>
          <t>Windows User:</t>
        </r>
        <r>
          <rPr>
            <sz val="9"/>
            <rFont val="Tahoma"/>
            <family val="2"/>
          </rPr>
          <t xml:space="preserve">
12 emekli 480 bin TL 5.760.000 olup 5.800.000 TL öngörüldü.</t>
        </r>
      </text>
    </comment>
    <comment ref="S135" authorId="0">
      <text>
        <r>
          <rPr>
            <b/>
            <sz val="9"/>
            <rFont val="Tahoma"/>
            <family val="2"/>
          </rPr>
          <t>Windows User:</t>
        </r>
        <r>
          <rPr>
            <sz val="9"/>
            <rFont val="Tahoma"/>
            <family val="2"/>
          </rPr>
          <t xml:space="preserve">
12 emekli 480 bin TL 5.760.000 olup 5.800.000 TL öngörüldü.</t>
        </r>
      </text>
    </comment>
    <comment ref="U135" authorId="0">
      <text>
        <r>
          <rPr>
            <b/>
            <sz val="9"/>
            <rFont val="Tahoma"/>
            <family val="2"/>
          </rPr>
          <t>Windows User:</t>
        </r>
        <r>
          <rPr>
            <sz val="9"/>
            <rFont val="Tahoma"/>
            <family val="2"/>
          </rPr>
          <t xml:space="preserve">
2022 yılında 12 emekli 
650 bin TL 7.800.000TL öngörüldü.</t>
        </r>
      </text>
    </comment>
  </commentList>
</comments>
</file>

<file path=xl/comments5.xml><?xml version="1.0" encoding="utf-8"?>
<comments xmlns="http://schemas.openxmlformats.org/spreadsheetml/2006/main">
  <authors>
    <author>sc</author>
  </authors>
  <commentList>
    <comment ref="L133" authorId="0">
      <text>
        <r>
          <rPr>
            <b/>
            <sz val="9"/>
            <rFont val="Tahoma"/>
            <family val="2"/>
          </rPr>
          <t>sc:</t>
        </r>
        <r>
          <rPr>
            <sz val="9"/>
            <rFont val="Tahoma"/>
            <family val="2"/>
          </rPr>
          <t xml:space="preserve">
205 MÜNHAL 30/06/2022
</t>
        </r>
      </text>
    </comment>
  </commentList>
</comments>
</file>

<file path=xl/sharedStrings.xml><?xml version="1.0" encoding="utf-8"?>
<sst xmlns="http://schemas.openxmlformats.org/spreadsheetml/2006/main" count="1510" uniqueCount="981">
  <si>
    <t>binalar ile taşınmaz mallarda hizmetin gerektirdiği zaruri küçük onarımlar, boya, badana, çatı izolasyon, telefon, havalandırma</t>
  </si>
  <si>
    <t>ve klima gibi tesislerin (telefon santralı hariç) gerektirdiği bina tadil ve onarımları bu kalemde öngörülecektir.</t>
  </si>
  <si>
    <t>05-</t>
  </si>
  <si>
    <t>05.4-</t>
  </si>
  <si>
    <t>HANE HALKINA YAPILAN TRANSFERLER</t>
  </si>
  <si>
    <t>05.4.7-</t>
  </si>
  <si>
    <t>kalemden karşılanır.</t>
  </si>
  <si>
    <t>GENEL GEREKÇE</t>
  </si>
  <si>
    <t>MADDE GEREKÇELERİ:</t>
  </si>
  <si>
    <t>03.2.9.01-</t>
  </si>
  <si>
    <r>
      <t xml:space="preserve">Bahçe Malzemesi Alımları İle Yapım ve Bakım Giderleri: </t>
    </r>
    <r>
      <rPr>
        <sz val="10"/>
        <rFont val="Arial"/>
        <family val="2"/>
      </rPr>
      <t xml:space="preserve">Temsil amaçlı olmayan çiçek alımları, bahçe yapım ve bakım ile </t>
    </r>
  </si>
  <si>
    <t>olarak kullanılan kürek, makas, tırmık, fıskiye, hortum, ilaçlama pompası, fide, fidan, tohum, gübre gibi mal ve malzeme alımları</t>
  </si>
  <si>
    <t>ile bahçe yapım ve bakımı için ihale suretiyle üçüncü şahıslara yapılan ödemeler.</t>
  </si>
  <si>
    <t>Sermaye birikimi hedeflemeyen ve cari nitelikli mal ve hizmet alımını finanse etmek amacıyla karşılıksız olarak yapılan ödemelerdir.</t>
  </si>
  <si>
    <t>Taşınmaz mallarla ilgili olarak doğrudan işletmeye yönelik rutin olarak yapılması gereken bakım ve onarımlar bu grupta yer alacaktır.</t>
  </si>
  <si>
    <t>Üretim sürecinde kullanılmadan doğrudan tüketime yönelik olarak kullanılan nihai mal ve hizmetler üçüncü ve dördüncü</t>
  </si>
  <si>
    <t>Faturalı olarak veya ilgili mevzuata uygun şekilde belgelendirilerek alınan mal ve hizmet bedellerini kapsayacaktır. Bu bölüm,</t>
  </si>
  <si>
    <t>düşük değerli veya bir yıldan az kullanım ömrü olan ekipmanları kapsayacaktır.</t>
  </si>
  <si>
    <t>büro malzemesi alımları, yakıt, elektrik, parasal limitlere bakılmaksızın rutin bakım-onarım, telefon vb. Haberleşme giderleri,</t>
  </si>
  <si>
    <t>Kurum personeline ilgili mevzuat çerçevesinde ödenen yurt içi ve yurt dışı geçici veya sürekli görev yollukları ile yolluk</t>
  </si>
  <si>
    <t>Eğitim, sağlık, barınma gibi muhtelif amaçları gerçekleştirmek üzere ve cari nitelikli harcamalarına katkı amacıyla hane halkına</t>
  </si>
  <si>
    <t>yapılan karşılıksız ödemeler</t>
  </si>
  <si>
    <t>Program bütçe sınıflandırmasından farklı bütçeleme anlayışı olan bölümlerden birisidir. Daha once personel giderleri toplamına</t>
  </si>
  <si>
    <t>Ancak personelden kesilen primler, önceden olduğu gibi personel giderlerine dahil edilecektir.</t>
  </si>
  <si>
    <t>dahil edilen Kurumun işveren sıfatıyla ödediği sosyal güvenlik katkı payları bundan böyle ayrılarak bu bölümde izlenecektir.</t>
  </si>
  <si>
    <t>MR 206</t>
  </si>
  <si>
    <t>MR 216</t>
  </si>
  <si>
    <t>MR 235</t>
  </si>
  <si>
    <t>MR 736</t>
  </si>
  <si>
    <t>Fiat Doblo</t>
  </si>
  <si>
    <t>1505 kg.</t>
  </si>
  <si>
    <t>1.</t>
  </si>
  <si>
    <t>2.</t>
  </si>
  <si>
    <t>3.</t>
  </si>
  <si>
    <t>4.</t>
  </si>
  <si>
    <t>5.</t>
  </si>
  <si>
    <t>6.</t>
  </si>
  <si>
    <t>7.</t>
  </si>
  <si>
    <t>8.</t>
  </si>
  <si>
    <t>9.</t>
  </si>
  <si>
    <t>10.</t>
  </si>
  <si>
    <t>11.</t>
  </si>
  <si>
    <t>12.</t>
  </si>
  <si>
    <t>13.</t>
  </si>
  <si>
    <t>14.</t>
  </si>
  <si>
    <t>15.</t>
  </si>
  <si>
    <t>16.</t>
  </si>
  <si>
    <t>17.</t>
  </si>
  <si>
    <t>18.</t>
  </si>
  <si>
    <t>19.</t>
  </si>
  <si>
    <t>20.</t>
  </si>
  <si>
    <t>21.</t>
  </si>
  <si>
    <t>22.</t>
  </si>
  <si>
    <t>23.</t>
  </si>
  <si>
    <t>-</t>
  </si>
  <si>
    <t>Tıbbi Malzeme ve İlaç Alımları</t>
  </si>
  <si>
    <t>AÇIKLAMA</t>
  </si>
  <si>
    <t>I</t>
  </si>
  <si>
    <t>II</t>
  </si>
  <si>
    <t xml:space="preserve">KURUMSAL </t>
  </si>
  <si>
    <t xml:space="preserve">FONKSİYONEL </t>
  </si>
  <si>
    <t xml:space="preserve">EKONOMİK </t>
  </si>
  <si>
    <t>SINIFLANDIRMA</t>
  </si>
  <si>
    <t>III</t>
  </si>
  <si>
    <t>IV</t>
  </si>
  <si>
    <t>Memur Maaşları</t>
  </si>
  <si>
    <t>Büro Malzemesi Alımları</t>
  </si>
  <si>
    <t>Periyodik Yayın Alımları</t>
  </si>
  <si>
    <t>Baskı ve Cilt Giderleri</t>
  </si>
  <si>
    <t>Su Alımları</t>
  </si>
  <si>
    <t>İhtiyat Sandığına</t>
  </si>
  <si>
    <t>Yük Taşıma Giderleri</t>
  </si>
  <si>
    <t>Sigorta Giderleri</t>
  </si>
  <si>
    <t>Diğer Hizmet Alımları</t>
  </si>
  <si>
    <t>Temsil Giderleri</t>
  </si>
  <si>
    <t>Giyecek Alımları</t>
  </si>
  <si>
    <r>
      <t>Ek Çalışma Karşılıkları:</t>
    </r>
    <r>
      <rPr>
        <sz val="10"/>
        <rFont val="Arial"/>
        <family val="2"/>
      </rPr>
      <t xml:space="preserve"> İlgili mevzuatlar gereğince Fazla mesai ücreti ve Yönetim kurulu üyelerinin maaşları gibi benzer </t>
    </r>
  </si>
  <si>
    <r>
      <t xml:space="preserve">Kırtasiye ve Büro Malzemesi Alımları: </t>
    </r>
    <r>
      <rPr>
        <sz val="10"/>
        <rFont val="Arial"/>
        <family val="2"/>
      </rPr>
      <t xml:space="preserve">Hizmetin gerektirdiği kırtasiye, basılı kağıt, defter ve benzeri mal ve malzemelerin </t>
    </r>
  </si>
  <si>
    <r>
      <t>Kırtasiye Alımları:</t>
    </r>
    <r>
      <rPr>
        <sz val="10"/>
        <rFont val="Arial"/>
        <family val="2"/>
      </rPr>
      <t xml:space="preserve">Hizmetin gerektirdiği kalem, silgi, zımba teli, toplu iğne, ataç, disket, cd, toner, mürekkep, klasör, dosya, </t>
    </r>
  </si>
  <si>
    <r>
      <t xml:space="preserve">Büro Malzemesi Alımları: </t>
    </r>
    <r>
      <rPr>
        <sz val="10"/>
        <rFont val="Arial"/>
        <family val="2"/>
      </rPr>
      <t xml:space="preserve">Doğrudan tüketime yönelik olmayıp kullanım ömürleri bir yıldan fazla olsa bile bedeli, ilgili yılın </t>
    </r>
  </si>
  <si>
    <r>
      <t xml:space="preserve">Periyodik Yayın Alımları: </t>
    </r>
    <r>
      <rPr>
        <sz val="10"/>
        <rFont val="Arial"/>
        <family val="2"/>
      </rPr>
      <t xml:space="preserve">Hizmetin gerektirdiği durumlarda alınacak gazette, resmi gazette,dergi, bülten gibi belirli </t>
    </r>
  </si>
  <si>
    <t>BAYRAK RADYO TELEVİZYON KURUMU</t>
  </si>
  <si>
    <t>YÖNETİM HİZMETLERİ</t>
  </si>
  <si>
    <t>DİNLENME, KÜLTÜR VE DİN HİZMETLERİ</t>
  </si>
  <si>
    <t>YAYIN VE YAYIM HİZMETLERİ</t>
  </si>
  <si>
    <t>08</t>
  </si>
  <si>
    <t>18</t>
  </si>
  <si>
    <t>17</t>
  </si>
  <si>
    <t>15</t>
  </si>
  <si>
    <t>11</t>
  </si>
  <si>
    <t>10</t>
  </si>
  <si>
    <t xml:space="preserve">3 MÜNHAL </t>
  </si>
  <si>
    <t>9</t>
  </si>
  <si>
    <t xml:space="preserve">8 MÜNHAL </t>
  </si>
  <si>
    <t xml:space="preserve">5 MÜNHAL </t>
  </si>
  <si>
    <t xml:space="preserve">2 MÜNHAL </t>
  </si>
  <si>
    <t xml:space="preserve">1 MÜNHAL </t>
  </si>
  <si>
    <t xml:space="preserve">7 MÜNHAL </t>
  </si>
  <si>
    <t>8</t>
  </si>
  <si>
    <t>7</t>
  </si>
  <si>
    <t>6</t>
  </si>
  <si>
    <t>5</t>
  </si>
  <si>
    <t>4</t>
  </si>
  <si>
    <t>1</t>
  </si>
  <si>
    <t>İşçi</t>
  </si>
  <si>
    <t>Sözleşmeli Personel</t>
  </si>
  <si>
    <t>Genel Kadro Toplamı</t>
  </si>
  <si>
    <t>III. Derece</t>
  </si>
  <si>
    <t>Tahsisatlar</t>
  </si>
  <si>
    <t>Ücretler</t>
  </si>
  <si>
    <t>Sözleşmeli Personelin Ücretleri</t>
  </si>
  <si>
    <t>Sözleşmeli Personelin Tahsisatları</t>
  </si>
  <si>
    <t>Sürekli İşçilerin Ücretleri</t>
  </si>
  <si>
    <t>İşçilerin Tahsisatları</t>
  </si>
  <si>
    <t>GEÇİCİ PERSONEL</t>
  </si>
  <si>
    <t>Temel Maaşlar ve Ücretler</t>
  </si>
  <si>
    <t>Kısmi Mesai Çalışanların Ücretleri</t>
  </si>
  <si>
    <t>Geçici Personelin Tahsisatları</t>
  </si>
  <si>
    <t>SÖZLEŞMELİ PERSONEL</t>
  </si>
  <si>
    <t>Yiyecek Alımları</t>
  </si>
  <si>
    <t>Bahçe Malzemesi Alımları ile Yapım ve BakımGiderleri</t>
  </si>
  <si>
    <t>Lojman Bakım ve Onarım Giderleri</t>
  </si>
  <si>
    <t>12</t>
  </si>
  <si>
    <t>Emekli Maaşları</t>
  </si>
  <si>
    <t>13</t>
  </si>
  <si>
    <t>Emekli İkramiyeleri</t>
  </si>
  <si>
    <t xml:space="preserve">KURUM ADI     : BAYRAK RADYO TELEVİZYON KURUMU                                              </t>
  </si>
  <si>
    <t xml:space="preserve"> BAYRAK RADYO TELEVİZYON KURUMU</t>
  </si>
  <si>
    <t xml:space="preserve"> VERGİ DIŞI GELİRLER</t>
  </si>
  <si>
    <t>KURUM ADI     : BAYRAK RADYO TELEVİZYON KURUMU</t>
  </si>
  <si>
    <t>SOSYAL GÜVENLİK KATKI PAYLARI</t>
  </si>
  <si>
    <t>VERGİ GELİRLERİ</t>
  </si>
  <si>
    <t>Merkezi İdareden</t>
  </si>
  <si>
    <t>Emeklilik Yasası Gereğince Devlet Personelinin Katkısı</t>
  </si>
  <si>
    <t>Reklam ve İlan Gelirleri</t>
  </si>
  <si>
    <t>Hizmet Karşılığı Gelirler</t>
  </si>
  <si>
    <t>Diğer Kurum Gelirleri</t>
  </si>
  <si>
    <t>Kamu, Özel Rd. Ve TV.lerin Kuruluş ve Yayınları Gereğince Elde</t>
  </si>
  <si>
    <t>Edilecek Gelirler</t>
  </si>
  <si>
    <t>ALINAN BAĞIŞ VE YARDIMLAR</t>
  </si>
  <si>
    <t>YURT İÇİNDEN</t>
  </si>
  <si>
    <t>Cari</t>
  </si>
  <si>
    <t>Devlet Katkısı</t>
  </si>
  <si>
    <t xml:space="preserve"> ''E'' Cetveli ............................. Harcamaya İlişkin Formül (Eko-Rehber)</t>
  </si>
  <si>
    <t>Projeler</t>
  </si>
  <si>
    <t>Aktarma ve Yeni</t>
  </si>
  <si>
    <t xml:space="preserve">Yatırım Harcamaları, </t>
  </si>
  <si>
    <t>(2) Yatırım proje harcamaları, Yönetim Kurulu kararı ile gerçekleştirilir.</t>
  </si>
  <si>
    <t xml:space="preserve">Taahhüde Girişme </t>
  </si>
  <si>
    <t>24.</t>
  </si>
  <si>
    <t>Projelerin kesinleşmesinden önce harcamaya yol açabilecek taahhüde girişilemez.</t>
  </si>
  <si>
    <t>25.</t>
  </si>
  <si>
    <t>26.</t>
  </si>
  <si>
    <t>27.</t>
  </si>
  <si>
    <t>28.</t>
  </si>
  <si>
    <t xml:space="preserve">İta ve Tahsil Amiri </t>
  </si>
  <si>
    <t>29.</t>
  </si>
  <si>
    <t>Kurumun ita ve tahsil amiri, Kurumun Müdürüdür.</t>
  </si>
  <si>
    <t>Bu Yasayı, Bayrak Radyo Televizyon Kurumu Müdürü uygular.</t>
  </si>
  <si>
    <r>
      <t xml:space="preserve">Baskı ve Cilt Giderleri: </t>
    </r>
    <r>
      <rPr>
        <sz val="10"/>
        <rFont val="Arial"/>
        <family val="2"/>
      </rPr>
      <t xml:space="preserve">Basılı olarak alınacak yayınlar dışında kalan ve hizmetin gerektirdiği durumlarda yapılacak (gazete, </t>
    </r>
  </si>
  <si>
    <r>
      <t xml:space="preserve">Su Alımları: </t>
    </r>
    <r>
      <rPr>
        <sz val="10"/>
        <rFont val="Arial"/>
        <family val="2"/>
      </rPr>
      <t xml:space="preserve">Belediyelerden,kamu kurumlarından veya piyasadan temin edilen, içecek amaçlı olmayıp, kullanmaya yönelik </t>
    </r>
  </si>
  <si>
    <r>
      <t>olan su</t>
    </r>
    <r>
      <rPr>
        <b/>
        <sz val="10"/>
        <rFont val="Arial"/>
        <family val="2"/>
      </rPr>
      <t xml:space="preserve"> </t>
    </r>
    <r>
      <rPr>
        <sz val="10"/>
        <rFont val="Arial"/>
        <family val="2"/>
      </rPr>
      <t>tüketim bedelleri ile ilgili mevzuatına gore abone olunması gerektiği durumlarda ödenecek abone bedelleri bu kalemde</t>
    </r>
  </si>
  <si>
    <r>
      <t>Temizlik Malzemesi Alımları:</t>
    </r>
    <r>
      <rPr>
        <sz val="10"/>
        <rFont val="Arial"/>
        <family val="2"/>
      </rPr>
      <t xml:space="preserve"> Sabun, deterjan ve temizlikte kullanılan kimyevi maddeler ile bu amaçlarla kullanımak üzere</t>
    </r>
  </si>
  <si>
    <r>
      <t>Akaryakıt ve Yağ Alımları: Ö</t>
    </r>
    <r>
      <rPr>
        <sz val="10"/>
        <rFont val="Arial"/>
        <family val="2"/>
      </rPr>
      <t>zellikle taşıtlar olmak üzere, her çeşit makine-teçhizatın (jeneratör,çim makinesi v.b)</t>
    </r>
  </si>
  <si>
    <r>
      <t xml:space="preserve">Elektrik Alımları: </t>
    </r>
    <r>
      <rPr>
        <sz val="10"/>
        <rFont val="Arial"/>
        <family val="2"/>
      </rPr>
      <t>Aydınlatma, ısıtma, soğutma, havalandırma, çalıştırıcı kuvvet vb.hangi amaçla olursa olsun elektrik</t>
    </r>
  </si>
  <si>
    <r>
      <t xml:space="preserve">Giyecek Alımları: </t>
    </r>
    <r>
      <rPr>
        <sz val="10"/>
        <rFont val="Arial"/>
        <family val="2"/>
      </rPr>
      <t>Toplu İş Sözleşmesi ve Kurum Yasa ve tüzükleri gereğince kişilerin giyim ve kuşam alımları ile bunların</t>
    </r>
  </si>
  <si>
    <r>
      <t>Diğer Özel Malzeme Alımları :</t>
    </r>
    <r>
      <rPr>
        <sz val="10"/>
        <color indexed="8"/>
        <rFont val="Arial"/>
        <family val="2"/>
      </rPr>
      <t xml:space="preserve"> Yukarıda sayılan gruplara girmeyen ve hizmetin özelliği nedeniyle ekonomik sınıflandırmanın  </t>
    </r>
  </si>
  <si>
    <r>
      <t xml:space="preserve">Diğer Tüketim Mal ve Malzemesi Alımları: </t>
    </r>
    <r>
      <rPr>
        <sz val="10"/>
        <rFont val="Arial"/>
        <family val="2"/>
      </rPr>
      <t>Yukarıda sayılan gruplara girmeyen tüketim mal ve malzemesi (masa üstü cam,</t>
    </r>
  </si>
  <si>
    <r>
      <t xml:space="preserve">Yurt Dışı Geçici Görev Yollukları: </t>
    </r>
    <r>
      <rPr>
        <sz val="10"/>
        <rFont val="Arial"/>
        <family val="2"/>
      </rPr>
      <t xml:space="preserve">Kurum Yönetim Kurulu’nun kararı ile yurt dışında yapılacak dış görev ve görüşmeler ile </t>
    </r>
  </si>
  <si>
    <r>
      <t xml:space="preserve">Yasal Giderler : </t>
    </r>
    <r>
      <rPr>
        <sz val="10"/>
        <rFont val="Arial"/>
        <family val="2"/>
      </rPr>
      <t xml:space="preserve">Belli bir mal veya hizmet alımı karşılığı olmayan ancak, kamu hizmetlerinin yürütülmesi veya hukuki hakların </t>
    </r>
  </si>
  <si>
    <r>
      <t xml:space="preserve">Diğer Yasal Giderler: </t>
    </r>
    <r>
      <rPr>
        <sz val="10"/>
        <rFont val="Arial"/>
        <family val="2"/>
      </rPr>
      <t>Kurum bütçesi içinde herhangi bir hizmet tertibi ile ilişkilendirilemeyen banka masrafları ile ilama</t>
    </r>
  </si>
  <si>
    <r>
      <t xml:space="preserve">Vergi Ödemeleri ve Benzeri Giderler: </t>
    </r>
    <r>
      <rPr>
        <sz val="10"/>
        <rFont val="Arial"/>
        <family val="2"/>
      </rPr>
      <t>Diğer tertiplerin esas giderlerine ilişkin olarak ödenen vergi, resim ve harçlar</t>
    </r>
  </si>
  <si>
    <r>
      <t xml:space="preserve">Posta ve Telgraf Giderleri: </t>
    </r>
    <r>
      <rPr>
        <sz val="10"/>
        <rFont val="Arial"/>
        <family val="2"/>
      </rPr>
      <t>Posta-telgraf ücretleri ve bunlara ilişkin giderler ile kargo yoluyla gönderilen evraka ilişkin</t>
    </r>
  </si>
  <si>
    <r>
      <t xml:space="preserve">Telefon Abonelik ve Kullanım Ücretleri: </t>
    </r>
    <r>
      <rPr>
        <sz val="10"/>
        <rFont val="Arial"/>
        <family val="2"/>
      </rPr>
      <t>Sabit veya mobil telefonlar ile faksın abone giderleri tesis nakil ve kullanım</t>
    </r>
  </si>
  <si>
    <r>
      <t xml:space="preserve">Bilgiye Abonelik Giderleri: (İnternet abonelik ücretleri dahil) </t>
    </r>
    <r>
      <rPr>
        <sz val="10"/>
        <rFont val="Arial"/>
        <family val="2"/>
      </rPr>
      <t>Haber alınması karşılığında haber ajanslarına ödenecek</t>
    </r>
  </si>
  <si>
    <r>
      <t xml:space="preserve">Yük Taşıma Giderleri: </t>
    </r>
    <r>
      <rPr>
        <sz val="10"/>
        <rFont val="Arial"/>
        <family val="2"/>
      </rPr>
      <t xml:space="preserve">Diğer kalemlerin esas giderlerine ilişkin olarak ödenenler dışındaki yük ve eşya taşıma giderleri ile </t>
    </r>
  </si>
  <si>
    <r>
      <t xml:space="preserve">Sigorta Giderleri: </t>
    </r>
    <r>
      <rPr>
        <sz val="10"/>
        <rFont val="Arial"/>
        <family val="2"/>
      </rPr>
      <t>Taşıtların zorunlu mali sorumluluk sigortası giderleri ile ilgili mevzuat gereği sigortalanması</t>
    </r>
  </si>
  <si>
    <r>
      <t xml:space="preserve">Diğer Hizmet Alımları: </t>
    </r>
    <r>
      <rPr>
        <sz val="10"/>
        <rFont val="Arial"/>
        <family val="2"/>
      </rPr>
      <t>ilgili mevzuat uyarınca ödenecek avukatlık ücretleri ile ödenmesi gerekli olduğu halde diğer</t>
    </r>
  </si>
  <si>
    <r>
      <t xml:space="preserve">Temsil Giderleri: </t>
    </r>
    <r>
      <rPr>
        <sz val="10"/>
        <rFont val="Arial"/>
        <family val="2"/>
      </rPr>
      <t>Makam sahibi veya yetkili kıldığı amirlerin takdiri esas olmak suretiyle; görevle ilgili temsilin</t>
    </r>
  </si>
  <si>
    <r>
      <t xml:space="preserve">Büro ve İşyeri Mal ve Malzeme Alımları: </t>
    </r>
    <r>
      <rPr>
        <sz val="10"/>
        <rFont val="Arial"/>
        <family val="2"/>
      </rPr>
      <t>Tüketime yönelik mal ve malzeme alımlarının dışında kalan, hizmet ve çalışma ve</t>
    </r>
  </si>
  <si>
    <r>
      <t xml:space="preserve">Büro ve İşyeri Makine ve Techizat Alımları: </t>
    </r>
    <r>
      <rPr>
        <sz val="10"/>
        <rFont val="Arial"/>
        <family val="2"/>
      </rPr>
      <t>Büro hizmetlerinde kullanılacak olan daktilo, hesap makinesi gibi her türlü</t>
    </r>
  </si>
  <si>
    <r>
      <t xml:space="preserve">Avadanlık ve Yedek Parça Alımları: </t>
    </r>
    <r>
      <rPr>
        <sz val="10"/>
        <rFont val="Arial"/>
        <family val="2"/>
      </rPr>
      <t>Her türlü cihaz, makine ve techizatların herhangi bir bakım sözleşmesinden veya</t>
    </r>
  </si>
  <si>
    <t>RHA 3983</t>
  </si>
  <si>
    <t>FİAT 500L</t>
  </si>
  <si>
    <t>1375 kg.</t>
  </si>
  <si>
    <t>Serhan Kombos Özel Çekilişten</t>
  </si>
  <si>
    <t>00</t>
  </si>
  <si>
    <r>
      <t xml:space="preserve">Yangından Korunma Malzemeleri Alımı: </t>
    </r>
    <r>
      <rPr>
        <sz val="10"/>
        <rFont val="Arial"/>
        <family val="2"/>
      </rPr>
      <t>Dolum giderleri hariç olmak üzere; yangın söndürme tüpü,yangın söndürme</t>
    </r>
  </si>
  <si>
    <r>
      <t xml:space="preserve">Diğer Dayanıklı Mal ve Malzeme Alımları: </t>
    </r>
    <r>
      <rPr>
        <sz val="10"/>
        <rFont val="Arial"/>
        <family val="2"/>
      </rPr>
      <t>Yukarıda sayılanlar dışında kalan ve diğer ekonomik kodlara dahil olmayan</t>
    </r>
  </si>
  <si>
    <r>
      <t xml:space="preserve">Bilgisayar Yazılım Alımları ve Yapımları: </t>
    </r>
    <r>
      <rPr>
        <sz val="10"/>
        <rFont val="Arial"/>
        <family val="2"/>
      </rPr>
      <t>Bilgisayarlar için kulanılacak olan hazır programların satın alma ve lisans</t>
    </r>
  </si>
  <si>
    <r>
      <t xml:space="preserve">Bakım ve Onarım Giderleri: </t>
    </r>
    <r>
      <rPr>
        <sz val="10"/>
        <rFont val="Arial"/>
        <family val="2"/>
      </rPr>
      <t>Taşınır mallarla ilgili olarak doğrudan işletmeye yönelik rutin olarak yapılması gereken</t>
    </r>
  </si>
  <si>
    <r>
      <t xml:space="preserve">Tefrişat Bakım ve Onarım Giderleri: </t>
    </r>
    <r>
      <rPr>
        <sz val="10"/>
        <rFont val="Arial"/>
        <family val="2"/>
      </rPr>
      <t>Çalışma masası, çalışma koltuğu, sandalye, sehpa, kütüphane, etajer ve dolap gibi</t>
    </r>
  </si>
  <si>
    <r>
      <t xml:space="preserve">Makine Techizat Bakım ve Onarım Giderleri: </t>
    </r>
    <r>
      <rPr>
        <sz val="10"/>
        <rFont val="Arial"/>
        <family val="2"/>
      </rPr>
      <t>Her bir makine, techizat ve demirbaşın (tefrişat hariç) bakım ve onarım için</t>
    </r>
  </si>
  <si>
    <r>
      <t xml:space="preserve">Taşıt Bakım ve Onarım Giderleri: </t>
    </r>
    <r>
      <rPr>
        <sz val="10"/>
        <rFont val="Arial"/>
        <family val="2"/>
      </rPr>
      <t xml:space="preserve">İşmakineleri dışında kalan taşıtların bakım ve onarımı için verilecek işçilik ücretleri ile </t>
    </r>
  </si>
  <si>
    <t>03.7.1.07-</t>
  </si>
  <si>
    <t>Teknik Techizat Alımları</t>
  </si>
  <si>
    <r>
      <t xml:space="preserve">Büro Bakım ve Onarım Giderleri: </t>
    </r>
    <r>
      <rPr>
        <sz val="10"/>
        <rFont val="Arial"/>
        <family val="2"/>
      </rPr>
      <t>Taşınmaz mallardan büro olarak kullanılanlar ve aynı amaçlarla şube olarak kiralanan</t>
    </r>
  </si>
  <si>
    <r>
      <t xml:space="preserve">Diğer Hizmet Binası Bakım ve Onarım Giderleri : </t>
    </r>
    <r>
      <rPr>
        <sz val="10"/>
        <color indexed="8"/>
        <rFont val="Arial"/>
        <family val="2"/>
      </rPr>
      <t>Yukarıda sayılan gruplara girmeyen hizmet binalarının 03.8.1.01 bölümünde</t>
    </r>
  </si>
  <si>
    <r>
      <t xml:space="preserve">Sosyal Amaçlı Transferler: </t>
    </r>
    <r>
      <rPr>
        <sz val="10"/>
        <rFont val="Arial"/>
        <family val="2"/>
      </rPr>
      <t>Korunmaya, bakıma, yardıma muhtaç aile, özürlü, yaşlı ve diğer kişilere yapılan yardımlar bu</t>
    </r>
  </si>
  <si>
    <t>LS 370</t>
  </si>
  <si>
    <t>LS 965</t>
  </si>
  <si>
    <t>LS 278</t>
  </si>
  <si>
    <t>LS 988</t>
  </si>
  <si>
    <t>LS 524</t>
  </si>
  <si>
    <t>LS 293</t>
  </si>
  <si>
    <t>LS 568</t>
  </si>
  <si>
    <t>LS 864</t>
  </si>
  <si>
    <t>FF 894</t>
  </si>
  <si>
    <t>KU 532</t>
  </si>
  <si>
    <t xml:space="preserve">Mitsubishi </t>
  </si>
  <si>
    <t>Peugeot</t>
  </si>
  <si>
    <t xml:space="preserve">Peugeot </t>
  </si>
  <si>
    <t>Ford Transit</t>
  </si>
  <si>
    <t>Honda Civic</t>
  </si>
  <si>
    <t>Ford Ranger</t>
  </si>
  <si>
    <t>Suzuki</t>
  </si>
  <si>
    <t>Nissan Migra</t>
  </si>
  <si>
    <t>Renault / Clio</t>
  </si>
  <si>
    <t>Mercedes Sprinter</t>
  </si>
  <si>
    <t>Pick up</t>
  </si>
  <si>
    <t>1750 kg.</t>
  </si>
  <si>
    <t>1035 kg.</t>
  </si>
  <si>
    <t>2380 kg.</t>
  </si>
  <si>
    <t>1010 kg.</t>
  </si>
  <si>
    <t>985 kg.</t>
  </si>
  <si>
    <t>1280 kg.</t>
  </si>
  <si>
    <t>1880 kg.</t>
  </si>
  <si>
    <t>940 kg.</t>
  </si>
  <si>
    <t>3435 kg.</t>
  </si>
  <si>
    <t>Projeden</t>
  </si>
  <si>
    <t>Maliye Bakanlığı tarafından</t>
  </si>
  <si>
    <t>TC Yardım Heyeti tarafından</t>
  </si>
  <si>
    <t>Devlet Emlak ve Mlz. Dairesinden</t>
  </si>
  <si>
    <t>Motosiklet</t>
  </si>
  <si>
    <t>Station Vagon</t>
  </si>
  <si>
    <t>Salon</t>
  </si>
  <si>
    <t>Kapalı Kamyon</t>
  </si>
  <si>
    <t>Pick Up</t>
  </si>
  <si>
    <t>Kamyon(C/Y aracı)</t>
  </si>
  <si>
    <t>Bu bölüm, kamu personeli olmasa bile bunlar gibi çalıştırılan veya hizmetinden faydalanılan kişilere veya diğerlerine bordroya dayalı</t>
  </si>
  <si>
    <t>olarak yapılan ödemeleri kapsayacaktır. Kurumun işveren sıfatıyla sosyal güvenlik kurumlarına ödediği primler ise “Sosyal Güvenlik</t>
  </si>
  <si>
    <t>Kurumuna Devlet Primi Giderleri” bölümüne dahil edilecektir. Personel giderlerinin ikinci düzeyinde çeşitli personel yasalarına göre</t>
  </si>
  <si>
    <t xml:space="preserve">çalıştırılanların istihdam çeşitleri ile çalıştırılma veya hizmetinden yararlanmayöntemleri esas alınarak; Memurlar (Mahallen Tayinli </t>
  </si>
  <si>
    <t>(25/1986, 54/1989, 35/1993)</t>
  </si>
  <si>
    <t>Değiştirilmiş şekli ile 50/1983 sayılı yasa uyarınca istihdam edilenlerin kadroları için gerekli ödenekler bu bölümde öngörülecektir.</t>
  </si>
  <si>
    <r>
      <t xml:space="preserve">Tahsisatlar : </t>
    </r>
    <r>
      <rPr>
        <sz val="10"/>
        <color indexed="8"/>
        <rFont val="Arial"/>
        <family val="2"/>
      </rPr>
      <t>İlgili mevzuatlar gereğince  maaşlara ek olarak yapılan tahsisat nitelikli ödemeler bu kalemde öngörülecektir</t>
    </r>
  </si>
  <si>
    <t>01.1.2-</t>
  </si>
  <si>
    <t>01.1.2.01</t>
  </si>
  <si>
    <t>FİN.</t>
  </si>
  <si>
    <t>Sosyal Amaçlı Transferler</t>
  </si>
  <si>
    <t>Bakım ve Onarım Giderleri</t>
  </si>
  <si>
    <t>Gayri Maddi Hak Alımları</t>
  </si>
  <si>
    <t>Yasal Giderler</t>
  </si>
  <si>
    <t>Ödenecek Vergi, Resim, Harçlar ve Benzeri Gid.</t>
  </si>
  <si>
    <t>Giyim ve Kuşam Alımları</t>
  </si>
  <si>
    <t>Su ve Temizlik Malzemesi Alımları</t>
  </si>
  <si>
    <t>Kırtasiye ve Büro Malzemesi Alımları</t>
  </si>
  <si>
    <t>İşçilerin Ücretleri</t>
  </si>
  <si>
    <t xml:space="preserve">                                            ''B'' CETVELİ GELİRLER</t>
  </si>
  <si>
    <t>Cetveller</t>
  </si>
  <si>
    <t>(TL)</t>
  </si>
  <si>
    <t>ÖZEL BÜTÇELİ KURULUŞLAR</t>
  </si>
  <si>
    <t>PERSONEL GİDERLERİ</t>
  </si>
  <si>
    <t>MEMURLAR</t>
  </si>
  <si>
    <t>İŞÇİLER</t>
  </si>
  <si>
    <t>SOSYAL GÜVENLİK KURUMUNA DEVLET PRİMİ GİDERLERİ</t>
  </si>
  <si>
    <t>MAL VE HİZMET ALIM GİDERLERİ</t>
  </si>
  <si>
    <t>TÜKETİME YÖNELİK MAL VE MALZEME ALIMLARI</t>
  </si>
  <si>
    <t>YOLLUKLAR</t>
  </si>
  <si>
    <t>GÖREV GİDERLERİ</t>
  </si>
  <si>
    <t>HİZMET ALIMLARI</t>
  </si>
  <si>
    <t>TEMSİL VE TANITMA GİDERLERİ</t>
  </si>
  <si>
    <t>MENKUL MAL,GAYRİMADDİ HAK ALIM, BAK. VE ONAR GİD.</t>
  </si>
  <si>
    <t>GAYRIMENKUL MAL BAKIM VE ONARIM GİDERLERİ</t>
  </si>
  <si>
    <t>CARİ TRANSFERLER</t>
  </si>
  <si>
    <t>HANE HALKINA YAPILAN TANSFERLER</t>
  </si>
  <si>
    <t>Kuzey Kıbrıs Türk Cumhuriyeti Cumhuriyet Meclisi aşağıdaki Yasayı yapar.</t>
  </si>
  <si>
    <t>Kısa İsim</t>
  </si>
  <si>
    <t xml:space="preserve">                                  </t>
  </si>
  <si>
    <t>Bütçe Gelirleri</t>
  </si>
  <si>
    <t>Harcamalarda Usul</t>
  </si>
  <si>
    <t>01</t>
  </si>
  <si>
    <t>02</t>
  </si>
  <si>
    <t>03</t>
  </si>
  <si>
    <t>04</t>
  </si>
  <si>
    <t>05</t>
  </si>
  <si>
    <t>90</t>
  </si>
  <si>
    <t>Makine Teçhizat Bakım ve Onarım Giderleri</t>
  </si>
  <si>
    <t>Taşıt Bakım ve Onarım Giderleri</t>
  </si>
  <si>
    <t xml:space="preserve"> kalan diğer tahsisat nitelikli ek ödemeler, bu kalemde öngörülecektir.</t>
  </si>
  <si>
    <t>01.2-</t>
  </si>
  <si>
    <t>01.2.1-</t>
  </si>
  <si>
    <r>
      <t xml:space="preserve">Ücretler: </t>
    </r>
    <r>
      <rPr>
        <sz val="10"/>
        <rFont val="Arial"/>
        <family val="2"/>
      </rPr>
      <t>Sözleşmeli olarak istihdam edilenlere sözleşmelerine karşılık yapılacak maaş ödemeleri bu kalemden yapılır.</t>
    </r>
  </si>
  <si>
    <t>01.2.1.01-</t>
  </si>
  <si>
    <t>01.2.2-</t>
  </si>
  <si>
    <r>
      <t>Tahsisatlar:</t>
    </r>
    <r>
      <rPr>
        <sz val="10"/>
        <rFont val="Arial"/>
        <family val="2"/>
      </rPr>
      <t xml:space="preserve"> İlgili mevzuatlar gereğince sözleşmeli personele yapılacak tahsisat nitelikli ödemeler bu kalemde öngörülecektir.</t>
    </r>
  </si>
  <si>
    <t>01.2.2.01</t>
  </si>
  <si>
    <t>Sürekli ve geçici işçilere yapılacak ödemeler bu kalemden öngörülecektir.</t>
  </si>
  <si>
    <r>
      <t xml:space="preserve">İşçilerin Ücretleri: </t>
    </r>
    <r>
      <rPr>
        <sz val="10"/>
        <rFont val="Arial"/>
        <family val="2"/>
      </rPr>
      <t>Toplu İş Sözleşmesi kapsamında olan sürekli ve geçici işçilere yapılacak ödemeler bu kalemde öngörülecektir.</t>
    </r>
  </si>
  <si>
    <t>01.3.6-</t>
  </si>
  <si>
    <r>
      <t xml:space="preserve">İşçilerin Tahsisatları: </t>
    </r>
    <r>
      <rPr>
        <sz val="10"/>
        <rFont val="Arial"/>
        <family val="2"/>
      </rPr>
      <t>Yürürlükteki Toplu İş Sözleşmesinde öngörülen tahsisatlar bu kalemde öngörülecektir.</t>
    </r>
  </si>
  <si>
    <t>01.3.6.01-</t>
  </si>
  <si>
    <t>01.4-</t>
  </si>
  <si>
    <t>Kurum hizmetlerinin geçici olarak bir yıl süreli veya bir yıldan az olmak üzere part-time çalışanlara yapılacak ödemeler bu bölümde</t>
  </si>
  <si>
    <t>01.4.1-</t>
  </si>
  <si>
    <t>01.4.2-</t>
  </si>
  <si>
    <r>
      <t>Tahsisatlar:</t>
    </r>
    <r>
      <rPr>
        <sz val="10"/>
        <rFont val="Arial"/>
        <family val="2"/>
      </rPr>
      <t xml:space="preserve"> İlgili mevzuatlar gereğince geçici personele yapılacak tahsisat nitelikli ödemeler bu kalemde öngörülecektir.</t>
    </r>
  </si>
  <si>
    <t>01.4.2.01-</t>
  </si>
  <si>
    <t>02.2-</t>
  </si>
  <si>
    <t>02.2.1-</t>
  </si>
  <si>
    <t>02.2.1.01-</t>
  </si>
  <si>
    <t>02.2.2-</t>
  </si>
  <si>
    <t>02.2.2.01</t>
  </si>
  <si>
    <t>02.4-</t>
  </si>
  <si>
    <t>02.4.1-</t>
  </si>
  <si>
    <t>02.4.1.01-</t>
  </si>
  <si>
    <t>02.4.2-</t>
  </si>
  <si>
    <t>02.4.2.01</t>
  </si>
  <si>
    <t>03.2.4.01-</t>
  </si>
  <si>
    <r>
      <t>Yiyecek Alımları (Bedelen iaşe dahil):</t>
    </r>
    <r>
      <rPr>
        <sz val="10"/>
        <rFont val="Arial"/>
        <family val="2"/>
      </rPr>
      <t xml:space="preserve"> Merkezden uzak Kurum tesislerinde görevli personelin beslenme ile ilgili tüm giderleri</t>
    </r>
    <r>
      <rPr>
        <b/>
        <sz val="10"/>
        <rFont val="Arial"/>
        <family val="2"/>
      </rPr>
      <t xml:space="preserve"> </t>
    </r>
  </si>
  <si>
    <t>bu kalemden karşılanır.</t>
  </si>
  <si>
    <t xml:space="preserve">Yönetim Kurulu Kararları çerçevesinde, Yabancı temsilciler ve konukların geleneklere ve davetin kapsamına göre ağırlama, </t>
  </si>
  <si>
    <t xml:space="preserve">konaklama giderleri, ayrıca bu işlerle ilgili hazırlıkların gerektirdiği giderlerle, verilecek ziyafet, hediye, çiçek, bahşiş, taşıma </t>
  </si>
  <si>
    <t>giderleri ile ziyafetin gerektirdiği giderler bu kalemde öngörülecektir.</t>
  </si>
  <si>
    <t xml:space="preserve">baskı makinesi, evrak imha makiesi, laminator cihazı ve aparatları (mouse, memorybird, kulaklık vb.) alımları gibi </t>
  </si>
  <si>
    <t>çalışmaya ilişkin makine-techizat alımları.</t>
  </si>
  <si>
    <t>03.8.2-</t>
  </si>
  <si>
    <t xml:space="preserve">03.8.2.01- </t>
  </si>
  <si>
    <r>
      <t xml:space="preserve">Lojman Bakım ve Onarım Giderleri: </t>
    </r>
    <r>
      <rPr>
        <sz val="10"/>
        <rFont val="Arial"/>
        <family val="2"/>
      </rPr>
      <t>Kuruma ait lojman olarak kullanılan binaların bütçe ödeneğinde belirlenmiş tutarı</t>
    </r>
  </si>
  <si>
    <t>geçmeyen bakım ve onarım giderleri.</t>
  </si>
  <si>
    <t>05.4.7.12-</t>
  </si>
  <si>
    <t>05.4.7.13-</t>
  </si>
  <si>
    <r>
      <t xml:space="preserve">                              </t>
    </r>
    <r>
      <rPr>
        <b/>
        <sz val="10"/>
        <rFont val="Arial"/>
        <family val="2"/>
      </rPr>
      <t xml:space="preserve">BAYRAK RADYO TELEVİZYON KURUMU </t>
    </r>
  </si>
  <si>
    <t>(2) Fonksiyonel Sınıflandırma: Bayrak Radyo Televizyon Kurumunun faaliyetlerinin işlevini göstermektedir.</t>
  </si>
  <si>
    <t>Diğer Hızmet Binası Bakım Ve Onarım Giderleri</t>
  </si>
  <si>
    <t>Ağırlama Tören Fuar Organizasyon Giderleri</t>
  </si>
  <si>
    <t>Diğer Özel Malzeme Alımları</t>
  </si>
  <si>
    <t xml:space="preserve">03.2.6.90- </t>
  </si>
  <si>
    <t>diğer bölümlerinden alınamayan (çelik yelek,bayrak, flama, sancak, çadır, soğuk iklim malzemeleri gibi) özel malzeme alımları.</t>
  </si>
  <si>
    <t>03.4.2-</t>
  </si>
  <si>
    <t>korunması veya kullanılabilmesi için ödenmesi kanunen zorunlu tutulan ödemeler bu kalemde öngörülecektir.</t>
  </si>
  <si>
    <t>03.6.1.02-</t>
  </si>
  <si>
    <t xml:space="preserve">Ağırlama, Tören, Fuar, Organizasyon Giderleri : </t>
  </si>
  <si>
    <t xml:space="preserve">03.8.1.90- </t>
  </si>
  <si>
    <t xml:space="preserve">Aktarma Yöntem </t>
  </si>
  <si>
    <t xml:space="preserve">ve Kuralları </t>
  </si>
  <si>
    <t xml:space="preserve">(1) Bütçede kadrosu ve ödeneği olmadan herhangi bir tayin, terfi ve barem ayarlaması yapılamaz.  </t>
  </si>
  <si>
    <t>İç denetim ve Sayıştay denetimi sırasında, usulsüz fuzuli ödemelerle ödenek aşımları sorumlularından tahsil edilir.</t>
  </si>
  <si>
    <t>Projenin Uygulanması</t>
  </si>
  <si>
    <t>Kurumsal</t>
  </si>
  <si>
    <t>FONKSİYONEL</t>
  </si>
  <si>
    <t>KADRO    ADEDİ</t>
  </si>
  <si>
    <t>(Devam)</t>
  </si>
  <si>
    <t>Plaka  No</t>
  </si>
  <si>
    <t xml:space="preserve">              ''A'' CETVELİ ÖDENEKLER</t>
  </si>
  <si>
    <t>Yürürlüğe Giriş</t>
  </si>
  <si>
    <t> TEŞEBBÜS VE MÜLKİYET GELİRLERİ</t>
  </si>
  <si>
    <t> Diğer Hizmet Gelirleri</t>
  </si>
  <si>
    <t>(Madde 2)</t>
  </si>
  <si>
    <t>KADRO ADI</t>
  </si>
  <si>
    <t>DERECE</t>
  </si>
  <si>
    <t>BAREM</t>
  </si>
  <si>
    <t>15-16</t>
  </si>
  <si>
    <t>13-14-15</t>
  </si>
  <si>
    <t>07</t>
  </si>
  <si>
    <t>12-13-14</t>
  </si>
  <si>
    <t>‘’D’’ CETVELİ  ARAÇLAR</t>
  </si>
  <si>
    <t>KURUMSAL</t>
  </si>
  <si>
    <t>Bakanlık / Daire</t>
  </si>
  <si>
    <t>Yılı</t>
  </si>
  <si>
    <t>Markası</t>
  </si>
  <si>
    <t>Modeli</t>
  </si>
  <si>
    <t>Ağırlığı</t>
  </si>
  <si>
    <t>(Kg)</t>
  </si>
  <si>
    <t>Açıklama</t>
  </si>
  <si>
    <t>HARCAMAYA İLİŞKİN FORMÜL (EKO REHBER)</t>
  </si>
  <si>
    <t>16</t>
  </si>
  <si>
    <t>(3) Finansal Sınıflandırma: Yapılan harcamaların hangi kaynaktan finanse edildiğini göstermektedir.</t>
  </si>
  <si>
    <t>47/2010 Sayılı Yasa Karşılığı Baremler</t>
  </si>
  <si>
    <t xml:space="preserve"> ''B'' Cetveli ............................. Gelirler</t>
  </si>
  <si>
    <t xml:space="preserve"> ''C'' Cetveli ............................. Kadrolar</t>
  </si>
  <si>
    <t xml:space="preserve"> ''A'' Cetveli ............................. Ödenekler</t>
  </si>
  <si>
    <t xml:space="preserve"> ''D'' Cetveli ............................. Araçlar</t>
  </si>
  <si>
    <t>ARTIŞ VEYA AZALIŞ (TL)</t>
  </si>
  <si>
    <t>Denetim Yöntemleri</t>
  </si>
  <si>
    <t>01-</t>
  </si>
  <si>
    <t>uygulaması buna göre yürütülecektir.</t>
  </si>
  <si>
    <t>01.1-</t>
  </si>
  <si>
    <t>01.1.1-</t>
  </si>
  <si>
    <t>Temel Maaşlar</t>
  </si>
  <si>
    <t>01.1.1.01-</t>
  </si>
  <si>
    <t>01.1.5-</t>
  </si>
  <si>
    <t>adlar altında yapılacak ödemeler bu kalemde öngörülecektir.</t>
  </si>
  <si>
    <t>01.1.5.01-</t>
  </si>
  <si>
    <t>Ek Çalışma Karşılıkları</t>
  </si>
  <si>
    <t>01.3-</t>
  </si>
  <si>
    <t>01.3.1-</t>
  </si>
  <si>
    <t>01.3.1.01-</t>
  </si>
  <si>
    <t>02-</t>
  </si>
  <si>
    <t xml:space="preserve">      -   Mevzuatı gereğince Sosyal Sigortalar Kurumuna ödenecek prim karşılıkları.</t>
  </si>
  <si>
    <t xml:space="preserve">      -   Mevzuatı gereğince İhtiyat Sandığına ödenecek prim karşılıkları.</t>
  </si>
  <si>
    <t>Sosyal Sigortalar Kurumuna</t>
  </si>
  <si>
    <t>02.3-</t>
  </si>
  <si>
    <t>02.3.1-</t>
  </si>
  <si>
    <t>02.3.1.01-</t>
  </si>
  <si>
    <t>02.3.2-</t>
  </si>
  <si>
    <t>02.3.2.01-</t>
  </si>
  <si>
    <t>03-</t>
  </si>
  <si>
    <t>ÜST KADEME YÖNETİCİSİ</t>
  </si>
  <si>
    <t>Müdür</t>
  </si>
  <si>
    <t>18/A</t>
  </si>
  <si>
    <t>18/B</t>
  </si>
  <si>
    <t xml:space="preserve">MÜNHAL </t>
  </si>
  <si>
    <t>17/A</t>
  </si>
  <si>
    <t xml:space="preserve"> MÜNHAL </t>
  </si>
  <si>
    <t>17/B</t>
  </si>
  <si>
    <t>3</t>
  </si>
  <si>
    <t>0</t>
  </si>
  <si>
    <t xml:space="preserve"> Koordinatör</t>
  </si>
  <si>
    <t xml:space="preserve"> Koordinatör Yardımcısı (İdari)</t>
  </si>
  <si>
    <t xml:space="preserve"> Koordinatör Yardımcısı (Radyo)</t>
  </si>
  <si>
    <t xml:space="preserve"> Koordinatör Yardımcısı (TV)</t>
  </si>
  <si>
    <t xml:space="preserve"> Koordinatör Yardımcısı (Haber)</t>
  </si>
  <si>
    <t xml:space="preserve"> Koordinatör Yardımcısı (Stüdyolar)</t>
  </si>
  <si>
    <t xml:space="preserve"> Koordinatör Yardımcısı (Vericiler)</t>
  </si>
  <si>
    <t xml:space="preserve"> Mali İşler Amiri</t>
  </si>
  <si>
    <t xml:space="preserve"> Personel ve İdari İşler Amiri</t>
  </si>
  <si>
    <t xml:space="preserve"> Radyo Stüdyoları  Bakım Amiri</t>
  </si>
  <si>
    <t xml:space="preserve"> TV Stüdyoları Bakım Amiri</t>
  </si>
  <si>
    <t xml:space="preserve"> Teknik İşler Koordinasyon Amiri</t>
  </si>
  <si>
    <t xml:space="preserve"> Tesis Amiri</t>
  </si>
  <si>
    <t xml:space="preserve"> Radyo Haber Amiri</t>
  </si>
  <si>
    <t xml:space="preserve"> Tv Haber Amiri</t>
  </si>
  <si>
    <t xml:space="preserve"> Spor Amiri</t>
  </si>
  <si>
    <t xml:space="preserve"> Aktualite, Naklen Yayın ve ENG Amiri</t>
  </si>
  <si>
    <t xml:space="preserve"> Dinleme/Tercüme/Yabancı Dil Haber Amiri</t>
  </si>
  <si>
    <t xml:space="preserve"> Eğitim / Kültür Yayın Amiri</t>
  </si>
  <si>
    <t xml:space="preserve"> Müzik / Eğlence Yayın Amiri</t>
  </si>
  <si>
    <t xml:space="preserve"> Yayın Planlama ve Denetleme Amiri</t>
  </si>
  <si>
    <t xml:space="preserve"> Yapım İşletme Amiri (Radyo)</t>
  </si>
  <si>
    <t xml:space="preserve"> Yapım İşletme Amiri (TV)</t>
  </si>
  <si>
    <t xml:space="preserve"> TV Yayınları Yönetim Amiri</t>
  </si>
  <si>
    <t xml:space="preserve"> Program/Yayın Amiri (TV)</t>
  </si>
  <si>
    <t xml:space="preserve"> Yabancı Dil Yayınları Amiri (Radyo)</t>
  </si>
  <si>
    <t>Radyo ve Televizyon Hizmetleri Sınıfı</t>
  </si>
  <si>
    <t xml:space="preserve">Program Memuru   </t>
  </si>
  <si>
    <t xml:space="preserve">Program Memuru  </t>
  </si>
  <si>
    <t xml:space="preserve">Yayın/Yapım Memuru   </t>
  </si>
  <si>
    <t xml:space="preserve">Grafiker/Dekoratör   </t>
  </si>
  <si>
    <t xml:space="preserve">Grafiker/Dekoratör  </t>
  </si>
  <si>
    <t xml:space="preserve">Kameraman </t>
  </si>
  <si>
    <t xml:space="preserve">Spiker </t>
  </si>
  <si>
    <t xml:space="preserve">Redaktör/Muhabir  </t>
  </si>
  <si>
    <t>Mühendislik Hizmetleri Sınıfı</t>
  </si>
  <si>
    <t xml:space="preserve">Kıdemli Mühendis </t>
  </si>
  <si>
    <t xml:space="preserve">Mühendis  </t>
  </si>
  <si>
    <t>Hukuk Hizmetleri Sınıfı</t>
  </si>
  <si>
    <t>Hukuk Müşaviri</t>
  </si>
  <si>
    <t>Teknisyen Hizmetleri Sınıfı</t>
  </si>
  <si>
    <t xml:space="preserve">Kıdemli Teknisyen </t>
  </si>
  <si>
    <t>14-15</t>
  </si>
  <si>
    <t>Teknisyen</t>
  </si>
  <si>
    <t>12-13</t>
  </si>
  <si>
    <t xml:space="preserve">Teknisyen </t>
  </si>
  <si>
    <t>7-8-9-10</t>
  </si>
  <si>
    <t>Yayıncılık Hizmetleri Sınıfı</t>
  </si>
  <si>
    <t>Yayın Memuru</t>
  </si>
  <si>
    <t xml:space="preserve">Yayın Memuru </t>
  </si>
  <si>
    <t xml:space="preserve">Anonser Spiker </t>
  </si>
  <si>
    <t>Anonser Spiker</t>
  </si>
  <si>
    <t>İdari Hizmetler Sınıfı</t>
  </si>
  <si>
    <t xml:space="preserve">İdare Memuru </t>
  </si>
  <si>
    <t>Mali Hizmetler Sınıfı</t>
  </si>
  <si>
    <t xml:space="preserve">Maliye Memuru  </t>
  </si>
  <si>
    <t>Depo  Sorumlusu</t>
  </si>
  <si>
    <t>Kitabet Hizmetleri Sınıfı</t>
  </si>
  <si>
    <t xml:space="preserve">Katip </t>
  </si>
  <si>
    <t>13-14</t>
  </si>
  <si>
    <t>9-10</t>
  </si>
  <si>
    <t>6-7-8</t>
  </si>
  <si>
    <t>Odacı ve Şöför Hizmetleri Sınıfı</t>
  </si>
  <si>
    <t xml:space="preserve">Odacı/Şöför </t>
  </si>
  <si>
    <t>8-9</t>
  </si>
  <si>
    <t xml:space="preserve">Odacı  </t>
  </si>
  <si>
    <t>4-5-6-7</t>
  </si>
  <si>
    <t>Yardımcı Genel Hizmet Sınıfı</t>
  </si>
  <si>
    <t>Santral  Operatörü</t>
  </si>
  <si>
    <t>7-8-9</t>
  </si>
  <si>
    <t>Kıdemli Koruma Görevlisi</t>
  </si>
  <si>
    <t>10-11-12-13-14</t>
  </si>
  <si>
    <t>Koruma Görevlisi</t>
  </si>
  <si>
    <t>6-7-8-9-10</t>
  </si>
  <si>
    <t>Bayrak Radyo Televizyon Kurumu</t>
  </si>
  <si>
    <t>03.2-</t>
  </si>
  <si>
    <t>düzeyde özelliklerine gore sınıflandırmaya tabi tutulmuş olup, buna göre ilgili kodlarda öngörülecektir.</t>
  </si>
  <si>
    <t>03.2.1-</t>
  </si>
  <si>
    <t>alım bedelleri ile büro ihtiyaçlarına ilişkin her çeşit tüketim malzemesi alımları, basılı kağıt ve defter alım ve yapımı ile</t>
  </si>
  <si>
    <t>bunlara ilişkin diğer giderler bu kalemden öngörülecektir.</t>
  </si>
  <si>
    <t>03.2.1.01-</t>
  </si>
  <si>
    <t>MÜNHAL</t>
  </si>
  <si>
    <t>basılı kağıt, makbuz, defter v.b gibi kırtasiye malzemesi ile benzeri mal ve hizmetlerin alım bedelleri.</t>
  </si>
  <si>
    <t>03.2.1.02-</t>
  </si>
  <si>
    <t>Bütçe Tasarısı Hazırlık Genelgesi ile belirlenecek tutarı geçmeyen büro ihtiyaçlarına ilişkin cetvel, makas, kalem açacağı,</t>
  </si>
  <si>
    <t xml:space="preserve">delgeç, masa takvimi altlığı, zımba gibi her çeşit el aparatı v.b gibi giderler. </t>
  </si>
  <si>
    <t>03.2.1.03-</t>
  </si>
  <si>
    <t>sürelerde basılan yapılan yayınlar (cd, vcd, dvd, gibi sayısal ortamda yapılan baskılar dahil) bu kalemde öngörülecektir.</t>
  </si>
  <si>
    <t>03.2.1.05-</t>
  </si>
  <si>
    <t>dergi, bülten, kitap, broşür, afiş gibi) süreli veya süresiz yayınların basımı (sayısal ortamda yapılan baskılar dahil) ile bunların</t>
  </si>
  <si>
    <t>veya daire ve idarelerce kullanılan her çeşit evrakın ciltlenmesine ilişkin giderler bu kalemde öngörülecektir.</t>
  </si>
  <si>
    <t>03.2.2-</t>
  </si>
  <si>
    <t xml:space="preserve">Su ve Temizlik Malzemesi Alımları </t>
  </si>
  <si>
    <t>03.2.2.01-</t>
  </si>
  <si>
    <t>öngörülecektir.</t>
  </si>
  <si>
    <t>03.2.2.02-</t>
  </si>
  <si>
    <t>alınan (kova, fırça, paspas gibi) her türlü temizlik madde ve malzeme alım bedelleri</t>
  </si>
  <si>
    <t>03.2.3-</t>
  </si>
  <si>
    <t>Enerji Alımları</t>
  </si>
  <si>
    <t>03.2.3.02-</t>
  </si>
  <si>
    <t>işletmesine yönelik olarak kullanılan akaryakıt, madeni yağlar, antifriz, benzeri tüketim malları ve kimyevi madde alımları.</t>
  </si>
  <si>
    <t>03.2.3.03-</t>
  </si>
  <si>
    <t>tüketim bedelleri ile ilgili mevzuatına gore abone olunması gerektiği durumlarda ödenecek abone bedelleri.</t>
  </si>
  <si>
    <t>03.2.4-</t>
  </si>
  <si>
    <t>Yiyecek İçecek ve Yem Alımları</t>
  </si>
  <si>
    <t>03.2.5-</t>
  </si>
  <si>
    <t xml:space="preserve">Giyim ve Kuşam Alımları </t>
  </si>
  <si>
    <t>03.2.5.01-</t>
  </si>
  <si>
    <t>‘’C’’ CETVELİ KADROLAR</t>
  </si>
  <si>
    <t xml:space="preserve">yapımında kullanılan hammadde alımları odacı ve araç sürücüsü, gece bekçileri, işçiler, teknisyenler ve diğer kıyafet </t>
  </si>
  <si>
    <t>(1) Kurumsal Sınıflandırma: Birinci düzeyde Bayrak Radyo Televizyon Kurumu yer almaktadır.</t>
  </si>
  <si>
    <t>Harcama Yetkisi</t>
  </si>
  <si>
    <t>Yeni Gelirler</t>
  </si>
  <si>
    <t>(1) Aktarma önerileri, Koordinatör Yardımcısı (İdari) tarafından yapılır.</t>
  </si>
  <si>
    <t xml:space="preserve">Aktarma </t>
  </si>
  <si>
    <t>Yapılamayacak</t>
  </si>
  <si>
    <t>(1) Maaş, Ücret ve Diğer Özlük Hakları,</t>
  </si>
  <si>
    <t>(2) Nakdi ve Ayni Yardımlar,</t>
  </si>
  <si>
    <t>(3) Acil Yardımlar ve Sosyal Yardımlar,</t>
  </si>
  <si>
    <t>(4) Emekli Maaş ve İkramiyeleri ve</t>
  </si>
  <si>
    <t>Televizyon Kurumu</t>
  </si>
  <si>
    <t>Yönetim Kurulunun</t>
  </si>
  <si>
    <t>Ek Ödenek Yetkisi</t>
  </si>
  <si>
    <t>ve Bakanlar Kurulunun</t>
  </si>
  <si>
    <t>Bayrak Radyo</t>
  </si>
  <si>
    <t>(1) Aşağıdaki ek ödenek kayıtları, Bayrak Radyo Televizyon Kurumu Yönetim Kurulu'nun onayıyla yapılır:</t>
  </si>
  <si>
    <t xml:space="preserve">Sürekli işçilerin Ücretleri: </t>
  </si>
  <si>
    <t>Bayrak Radyo Televizyon Kurumu Müdürü aşağıdaki aktarmaları yapmaya yetkilidir.</t>
  </si>
  <si>
    <t>Tayin, Terfi, Barem</t>
  </si>
  <si>
    <t>30.</t>
  </si>
  <si>
    <t>(2) Aşağıdaki ek ödenek kayıtları, Kuzey Kıbrıs Türk Cumhuriyeti Bakanlar Kurulu'nun onayıyla yapılır:</t>
  </si>
  <si>
    <t>zorunluluğu olan personelin giyim bedelleri ve bunlarla ilgili diğer giderler bu kalemde öngörülecektir.</t>
  </si>
  <si>
    <t>03.2.6-</t>
  </si>
  <si>
    <t>Özel Malzeme Alımları</t>
  </si>
  <si>
    <t>03.2.6.02-</t>
  </si>
  <si>
    <t xml:space="preserve"> 3 MÜNHAL </t>
  </si>
  <si>
    <t>olarak alınan ilaç, hammadde ve tıbbi malzeme bedelleri ile haşereyle mücadelede kullanılacak ilaç ve kimyevi maddeler bu</t>
  </si>
  <si>
    <t xml:space="preserve">kalemde öngörülecektir. </t>
  </si>
  <si>
    <t>03.2.9-</t>
  </si>
  <si>
    <t>Diğer Tüketim Mal ve Malzemesi Alımları</t>
  </si>
  <si>
    <t>03.2.9.90-</t>
  </si>
  <si>
    <t>anahtar, ampül, kablo, fiş, duy, priz, kapı kolu, teleks bobini teleks şeridi, ambalaj malzemesi, lehim, lehim pastası vb.) alımı.</t>
  </si>
  <si>
    <t>03.3-</t>
  </si>
  <si>
    <t>tazminatları ve uluslararası uzman, memur vb. mübadele giderleri bu bölümde yer alacaktır.</t>
  </si>
  <si>
    <t>03.3.3-</t>
  </si>
  <si>
    <t xml:space="preserve">Yurt Dışı Geçici Görev Yollukları </t>
  </si>
  <si>
    <t>03.3.3.01-</t>
  </si>
  <si>
    <t>tanıtım ve aydınlatma ziyaretlerinin gerektirdiği yolluk giderleri (yürürlükteki mevzuat uyarınca gidiş-dönüş bilet bedelleri,</t>
  </si>
  <si>
    <t>iaşe-ibate, otel giderleri, yurt dışı yolculuğunun zorunlu kıldığı belge ve işlemler giderleri, çalışma ve toplantının gerektirdiği</t>
  </si>
  <si>
    <t>katılım kayıt giderleri ) bu kalemde öngörülecektir.</t>
  </si>
  <si>
    <t>03.4-</t>
  </si>
  <si>
    <t>03.4.2.90-</t>
  </si>
  <si>
    <t>bağlı borçlar gibi diğer yasal giderler bu kalemde öngörülecektir.</t>
  </si>
  <si>
    <t>03.4.3-</t>
  </si>
  <si>
    <t>Ödenecek Vergi, Resim, Harçlar ve Benzeri Giderler</t>
  </si>
  <si>
    <t>03.4.3.01-</t>
  </si>
  <si>
    <t>dışında taşıtların vergileri, belediye resim ve harçları ile ödenecek diğer vergi, resim ve harçlar bu kalemde öngörülecektir.</t>
  </si>
  <si>
    <t>03.5-</t>
  </si>
  <si>
    <t>10-11-12</t>
  </si>
  <si>
    <t>11-12-13</t>
  </si>
  <si>
    <t>11-12</t>
  </si>
  <si>
    <t>03.5.2-</t>
  </si>
  <si>
    <t>Haberleşme Giderleri</t>
  </si>
  <si>
    <t>03.5.2.01-</t>
  </si>
  <si>
    <t>giderler.</t>
  </si>
  <si>
    <t>03.5.2.02-</t>
  </si>
  <si>
    <t>bedelleri.</t>
  </si>
  <si>
    <t>03.5.2.03-</t>
  </si>
  <si>
    <t>ücretler, Resmi Gazeteye vb. dökümana elektronik ortamda abonelik bedelleri gibi bilgiye abonelik karşılığı ödenecek</t>
  </si>
  <si>
    <t>ücretler ile internet servis sağlayıcılara ödenecek ücretler.</t>
  </si>
  <si>
    <t>03.5.3-</t>
  </si>
  <si>
    <t>Taşıma Giderleri</t>
  </si>
  <si>
    <t>03.5.3.03</t>
  </si>
  <si>
    <t>yük taşımasına ilişkin olarak ödenen ardiye ve liman giderleri.</t>
  </si>
  <si>
    <t>03.5.4-</t>
  </si>
  <si>
    <t>Tarifeye Bağlı Ödemeler</t>
  </si>
  <si>
    <t>03.5.4.02</t>
  </si>
  <si>
    <t>zorunluluğu bulunana kişi, bina, taşıt, malzeme vb. Sigorta giderleri.</t>
  </si>
  <si>
    <t>03.5.9-</t>
  </si>
  <si>
    <t>03.5.9.90-</t>
  </si>
  <si>
    <t>harcama kalemlerinden karşılanmayan giderler yanında, hizmetin gerektirdiği her türlü giderler ve foseptik temizliği,</t>
  </si>
  <si>
    <t>elektrik ve su tesisatı yaptırma vb. diğer hizmet alımları</t>
  </si>
  <si>
    <t>03.6-</t>
  </si>
  <si>
    <t>03.6.1-</t>
  </si>
  <si>
    <t>03.6.1.01-</t>
  </si>
  <si>
    <t>gerektirdiği her türlü giderler ile cenaze törenleri için satın alınacak çiçek bedelleri ile Bakanlar Kurulunca vergi muafiyeti</t>
  </si>
  <si>
    <t>tanınan Vakıflardan kiralanan madeni çelenklerin kira bedelleri.</t>
  </si>
  <si>
    <t>03.7-</t>
  </si>
  <si>
    <t>MENKUL MAL, GAYRİMADDİ HAK ALIM, BAKIM VE ONARIM GİDERLERİ</t>
  </si>
  <si>
    <t>03.7.1-</t>
  </si>
  <si>
    <t>Menkul Mal Alım Giderleri</t>
  </si>
  <si>
    <t>03.7.1.01-</t>
  </si>
  <si>
    <t>işyerinin donatımı ve döşemelerinde kullanılan eşyalar ile hizmetin, çalışmanın ve işin gerektirdiği büro masası, döner koltuk,</t>
  </si>
  <si>
    <t xml:space="preserve">sandalye, sehpa, etajer, kütüphane, dosya dolabı, karteks dolabı, misafir koltuğu, bilgisayar masası, çelik kasa, perde, halı, </t>
  </si>
  <si>
    <t>mühür, masa kalemi, çöp kutusu, posta çantası gibi her türlü büro malzemesi alımları.</t>
  </si>
  <si>
    <t>Sosyal Sigortalara</t>
  </si>
  <si>
    <t>03.7.1.02-</t>
  </si>
  <si>
    <t>düşük değerli ve basit büro makinesi alımları, bilgisayar, printer, telefon, faks yazı makinesi, fotokopi makinesi, klima,</t>
  </si>
  <si>
    <t>03.7.1.03-</t>
  </si>
  <si>
    <t>işinden bağımsız olarak rutin bakım-onarımlarda kullanılmak üzere, bedeline bakılmaksızın alınacak olan kriko, çekme halatı,</t>
  </si>
  <si>
    <t>pense, tornavida, matkap gibi avadanlık ve yedek parçalarının alım bedelleri ile giderleri.</t>
  </si>
  <si>
    <t>03.7.1.04-</t>
  </si>
  <si>
    <t>cihazı alımları, yangın ikaz sistemi kurulması,yangınla mücadele sistemi alımı vb.yangından korunmanın gerektirdiği mal</t>
  </si>
  <si>
    <t>ve malzeme alımları ve her türlü giderler.</t>
  </si>
  <si>
    <t>03.7.1.90-</t>
  </si>
  <si>
    <t>hizmetin gerektirdiği dayanıklı mal ve malzeme (alarm sistemi,elektrik sayacı, su motoru, hidrofor, el feneri, radio, fırın,</t>
  </si>
  <si>
    <t>elektrik süpürgesi, buzdolabı, soba, tencere, tava, kepçe, kevgir, su bardağı, yemek çatalı ve kaşığı, yemek masası, yemek</t>
  </si>
  <si>
    <t>tabağı, sürahi, tuzluk, su soğutucusu, biberlik, battaniye, nevresim, yorgan, yastık, yatak vb. gibi) alımları.</t>
  </si>
  <si>
    <t>03.7.2-</t>
  </si>
  <si>
    <t>Gayrı Maddi Hak Alımları</t>
  </si>
  <si>
    <t>03.7.2.01-</t>
  </si>
  <si>
    <t>Kırtasiye Alımları</t>
  </si>
  <si>
    <t>Temizlik Malzemesi Alımları</t>
  </si>
  <si>
    <t>Akaryakıt ve Yağ Alımları</t>
  </si>
  <si>
    <t>Elektrik Alımları</t>
  </si>
  <si>
    <t>Yurt Dışı Geçici Görev Yollukları</t>
  </si>
  <si>
    <t>Diğer Yasal Giderler</t>
  </si>
  <si>
    <t>Vergi Ödemeleri ve Benzeri Giderler</t>
  </si>
  <si>
    <t>Posta ve Telgraf Giderleri</t>
  </si>
  <si>
    <t>Büro ve İşyeri Mal ve Malzeme Alımları</t>
  </si>
  <si>
    <t xml:space="preserve">Avadanlık ve  Yedek Parça Alımları </t>
  </si>
  <si>
    <t>Yangından Korunma Malzemeleri Alımları</t>
  </si>
  <si>
    <t>Diğer Dayanıklı Mal ve Malzeme Alımları</t>
  </si>
  <si>
    <t>Tefrişat Bakım ve Onarım Giderleri</t>
  </si>
  <si>
    <t>Büro Bakım ve Onarım Giderleri</t>
  </si>
  <si>
    <t>Büro ve İşyeri Makine ve Techizat Alımları</t>
  </si>
  <si>
    <t>bedelleri ile yeni program yazdırılmasına ilişkin giderler.</t>
  </si>
  <si>
    <t>03.7.3-</t>
  </si>
  <si>
    <t>bakım ve onarımlar ve bu bakım onarımlarda kulanılacak yedek parça alım giderleri bu grupta yer alacaktır.</t>
  </si>
  <si>
    <t>03.7.3.01-</t>
  </si>
  <si>
    <t>tefrişatın bakım ve onarımlarına ait (yedek parça alımları dahil) giderler.</t>
  </si>
  <si>
    <t>03.7.3.02-</t>
  </si>
  <si>
    <t>verilecek işçilik ücretleri ile bakım ve onarım malzemeleri ve yedek parça alımları ile gerektiğinde sözleşme ile teknik</t>
  </si>
  <si>
    <t>müeseselerine ödenecek rutin bakım ve onarım giderleri ile bunlara ilişkin diğer giderler.</t>
  </si>
  <si>
    <t>03.7.3.03-</t>
  </si>
  <si>
    <t>bakım ve onarım malzemeleri ve yedek parçaları (lastik alımları dahil) ile ilgili giderler.</t>
  </si>
  <si>
    <t>03.8-</t>
  </si>
  <si>
    <t>03.8.1-</t>
  </si>
  <si>
    <t>Hizmet Binası Bakım ve Onarım Giderleri</t>
  </si>
  <si>
    <t>03.8.1.01-</t>
  </si>
  <si>
    <t>50/1983 sayılı (25/1986, 54/1989, 35/1993) Bayrak Radyo Televizyon Kurumu Yasası uyarınca hazırlanmıştır</t>
  </si>
  <si>
    <r>
      <t>Madde   1-</t>
    </r>
    <r>
      <rPr>
        <sz val="10"/>
        <rFont val="Arial"/>
        <family val="2"/>
      </rPr>
      <t xml:space="preserve">                     Madde ile Yasanın Kısa İsmi belirlenmiştir.</t>
    </r>
  </si>
  <si>
    <r>
      <t xml:space="preserve">                                      "A Cetveli" </t>
    </r>
    <r>
      <rPr>
        <sz val="10"/>
        <rFont val="Arial"/>
        <family val="2"/>
      </rPr>
      <t>ile</t>
    </r>
    <r>
      <rPr>
        <b/>
        <sz val="10"/>
        <rFont val="Arial"/>
        <family val="2"/>
      </rPr>
      <t xml:space="preserve"> GENEL GİDERLER  ve ANALİTİK </t>
    </r>
    <r>
      <rPr>
        <sz val="10"/>
        <rFont val="Arial"/>
        <family val="2"/>
      </rPr>
      <t>sınıflandırmaları.</t>
    </r>
  </si>
  <si>
    <t xml:space="preserve">                                      32.00.08.3.0.00.6.02        SOSYAL GÜVENLİK KURUMUNA DEVLET</t>
  </si>
  <si>
    <t xml:space="preserve">                                      32.00.08.3.0.00.6.03.7     Menkul Mal, Gayri Maddi Hak Alım, Bakım</t>
  </si>
  <si>
    <r>
      <t xml:space="preserve">                                       "B CETVELİ"  </t>
    </r>
    <r>
      <rPr>
        <sz val="10"/>
        <rFont val="Arial"/>
        <family val="2"/>
      </rPr>
      <t xml:space="preserve">ile </t>
    </r>
    <r>
      <rPr>
        <b/>
        <sz val="10"/>
        <rFont val="Arial"/>
        <family val="2"/>
      </rPr>
      <t xml:space="preserve">GELİRLER </t>
    </r>
    <r>
      <rPr>
        <sz val="10"/>
        <rFont val="Arial"/>
        <family val="2"/>
      </rPr>
      <t>sınıflandırmaları.</t>
    </r>
  </si>
  <si>
    <t xml:space="preserve">                                       32.02.1.6.04                     Kamu, Özel Rd. Ve Tv.lerin Kuruluş ve Yayınları </t>
  </si>
  <si>
    <t>Laborat.Mlz. İle Kimyevi ve Temrinlik Mlz. Alml.</t>
  </si>
  <si>
    <t>Bilgiye Abonelik Giderleri(İnt.abonelik ücretleri dahil)</t>
  </si>
  <si>
    <t>02.1-</t>
  </si>
  <si>
    <t>02.1.1-</t>
  </si>
  <si>
    <t>02.1.1.01-</t>
  </si>
  <si>
    <t>02.1.2-</t>
  </si>
  <si>
    <t>02.1.2.01</t>
  </si>
  <si>
    <t>03.2.6.01-</t>
  </si>
  <si>
    <r>
      <t xml:space="preserve">Laboratuvar Malzemesi ile Kimyevi ve Temrinlik Malzeme Alımları: </t>
    </r>
    <r>
      <rPr>
        <sz val="10"/>
        <rFont val="Arial"/>
        <family val="2"/>
      </rPr>
      <t>Laboratuvarda kullanılan sarf malzemeleri, deney</t>
    </r>
    <r>
      <rPr>
        <b/>
        <sz val="10"/>
        <rFont val="Arial"/>
        <family val="2"/>
      </rPr>
      <t xml:space="preserve"> </t>
    </r>
    <r>
      <rPr>
        <sz val="10"/>
        <rFont val="Arial"/>
        <family val="2"/>
      </rPr>
      <t xml:space="preserve">                                                                                </t>
    </r>
  </si>
  <si>
    <t>tüpleri ve temrinlik malzeme alımları (yangın tüplerinin dolumu dahil).</t>
  </si>
  <si>
    <r>
      <t xml:space="preserve">Tıbbi Malzeme ve İlaç Alımları: </t>
    </r>
    <r>
      <rPr>
        <sz val="10"/>
        <rFont val="Arial"/>
        <family val="2"/>
      </rPr>
      <t>Kurum hizmet yerlerinde (ecza dolapları dahil) kullanılmak üzere toptan ve perakende</t>
    </r>
  </si>
  <si>
    <r>
      <rPr>
        <b/>
        <sz val="10"/>
        <rFont val="Arial"/>
        <family val="2"/>
      </rPr>
      <t>Tahsisatlar</t>
    </r>
    <r>
      <rPr>
        <b/>
        <sz val="10"/>
        <color indexed="8"/>
        <rFont val="Arial"/>
        <family val="2"/>
      </rPr>
      <t xml:space="preserve"> :</t>
    </r>
    <r>
      <rPr>
        <sz val="11.5"/>
        <color indexed="8"/>
        <rFont val="Arial"/>
        <family val="2"/>
      </rPr>
      <t xml:space="preserve"> </t>
    </r>
    <r>
      <rPr>
        <sz val="10"/>
        <color indexed="8"/>
        <rFont val="Arial"/>
        <family val="2"/>
      </rPr>
      <t xml:space="preserve">Ödenekler bölümünde sayılan ve emeklilik amaçları için dikkate alınan ödenekler haricinde kalemde </t>
    </r>
  </si>
  <si>
    <t>KAR AMACI GÜTMEYEN KURULUŞLARA YAPILAN GİDERLER</t>
  </si>
  <si>
    <t>Diğer Kar Amacı Gütmeyen Kurum ve Kuruluşlara</t>
  </si>
  <si>
    <t>Diğerlerine</t>
  </si>
  <si>
    <t>05.3-</t>
  </si>
  <si>
    <t>KAR AMACI GÜTMEYEN KURULUŞLARA YAPILAN TRANSFERLER</t>
  </si>
  <si>
    <t>05.3.9</t>
  </si>
  <si>
    <t>05.3.9.90</t>
  </si>
  <si>
    <t>01.4.1.02-</t>
  </si>
  <si>
    <t>‘’E’’ CETVELİ</t>
  </si>
  <si>
    <t>31.</t>
  </si>
  <si>
    <t xml:space="preserve">Geçen Yıllar </t>
  </si>
  <si>
    <t>Ödemeler</t>
  </si>
  <si>
    <t>borç konusu hizmetlerin yürütüldüğü ilgili ödeneklerden yapılır.</t>
  </si>
  <si>
    <t xml:space="preserve">Usulsüzlüklerde </t>
  </si>
  <si>
    <t>Yapılacak İşlem</t>
  </si>
  <si>
    <t>tarihinde sona</t>
  </si>
  <si>
    <t>erecek olan Mali</t>
  </si>
  <si>
    <t>Yıl İçin Tahsis</t>
  </si>
  <si>
    <t>Edilen Ödenek</t>
  </si>
  <si>
    <t xml:space="preserve">''A'', ''C'', ''D'' </t>
  </si>
  <si>
    <t>Cetvelleri</t>
  </si>
  <si>
    <t>Finansmanı</t>
  </si>
  <si>
    <t xml:space="preserve">Bütçenin  </t>
  </si>
  <si>
    <t>''B'' Cetveli</t>
  </si>
  <si>
    <t xml:space="preserve">(4) Ekonomik Sınıflandırma: Ödeneklerin ekonomik sınıflandırılmasını göstermektedir ve detaylı açıklamaları </t>
  </si>
  <si>
    <t xml:space="preserve">     ‘’E’’ Cetveli Eko-Rehberde yer almaktadır.</t>
  </si>
  <si>
    <t>Cumhuriyeti ve diğer uluslar arası kuruluşlar tarafından yapılacak her türlü nakdi ve ayni yardımlar, Bayrak Radyo</t>
  </si>
  <si>
    <t xml:space="preserve">Bayrak Radyo Televizyon Kurumu'nun öz kaynaklarından sağlanacak tüm gelirleri ve Kuzey Kıbrıs Türk   </t>
  </si>
  <si>
    <t>Televizyon Kurumu Bütçesine gelir olarak kaydedilir.</t>
  </si>
  <si>
    <t xml:space="preserve">Bütçede öngörülmediği halde cari yıl içinde ortaya çıkan gelirler, Bayrak Radyo Televizyon Kurumu Yönetim </t>
  </si>
  <si>
    <t>Kurulu tarafından Bütçeye yeni gelir maddesi olarak eklenir.</t>
  </si>
  <si>
    <t xml:space="preserve">Bütçede öngörülen ödenek miktarları aşılamaz. Harcamalar, bu Yasanın koyduğu usul, koşul ve kurallar ile bu </t>
  </si>
  <si>
    <t>Yasaya ekli Giderler Cetvelinde yer alan kurallara göre yapılır.</t>
  </si>
  <si>
    <t xml:space="preserve">Ancak zorunlu ve gerekli olduğu hallerde, Bayrak Radyo Televizyon Kurumu Yönetim Kurulu'nun onayı ile ilgili </t>
  </si>
  <si>
    <t xml:space="preserve">Bütçede öngörülen Cari ve Transfer ödeneklerinin aylık harcamaları, ilgili ödeneğin 1/12 oranını aşamaz.  </t>
  </si>
  <si>
    <t>ödeneğin aylık 1/12 oranı üzerinde harcama yapılabilir.</t>
  </si>
  <si>
    <t xml:space="preserve">              Kurumu Müdürü'nün onayına bağlıdır.</t>
  </si>
  <si>
    <t xml:space="preserve">            başka bir maddeye aktarılamaz.</t>
  </si>
  <si>
    <t xml:space="preserve">(2)  (A) Ekonomik sınıflandırmada maddeler arası aktarmalar, yeni madde ihdası dahil, Bayrak Radyo Televizyon </t>
  </si>
  <si>
    <t xml:space="preserve">      (B) Ekonomik sınıflandırmada herhangi bir madde altında öngörülen bir hizmetin yerine getirilmemesi nedeniyle </t>
  </si>
  <si>
    <t xml:space="preserve">      (C) Aktarma suretiyle ödeneği azaltılan bir kaleme sonradan aktarma yapılamaz.</t>
  </si>
  <si>
    <t xml:space="preserve">      (Ç) Aktarma suretiyle ödeneği artırılan bir kalemden başka bir kaleme aktarma yapılamaz.</t>
  </si>
  <si>
    <t xml:space="preserve">      (D) Bütçede öngörülen bir ödeneğin % 50'sinden fazla miktarı Bayrak Radyo Televizyon Kurumu </t>
  </si>
  <si>
    <t xml:space="preserve">           Yönetim Kurulu'nun onayı alınmadan aktarılamaz.</t>
  </si>
  <si>
    <t>(6) Elektrik Alımları</t>
  </si>
  <si>
    <t xml:space="preserve">Müdürün Aktarma </t>
  </si>
  <si>
    <t>Yetkisi</t>
  </si>
  <si>
    <t xml:space="preserve">(1) Emekliye ayrılan veya sevkedilen personelin maaşlarından sağlanan tasarruflardan, yine bu personelin       </t>
  </si>
  <si>
    <t xml:space="preserve">     emekli maaş, ikramiye ve yürürlükteki mevzuatla saptanan özlük haklarının karşılanması için aktarma </t>
  </si>
  <si>
    <t xml:space="preserve">     yapmak, ve</t>
  </si>
  <si>
    <t xml:space="preserve">(2) Bu Yasa veya yürürlükteki mevzuatla saptanmış ve özlük haklarının ödenmesini sağlamak amacıyla maaş </t>
  </si>
  <si>
    <t xml:space="preserve">     kalemleri arasında aktarma yapmak.</t>
  </si>
  <si>
    <t>Ödenekler</t>
  </si>
  <si>
    <t xml:space="preserve">Sınıflandırması   </t>
  </si>
  <si>
    <t xml:space="preserve">Analitik Bütçe                                    </t>
  </si>
  <si>
    <t xml:space="preserve">Ek Ödenekte </t>
  </si>
  <si>
    <t>Temel İlke</t>
  </si>
  <si>
    <t xml:space="preserve">Bütçe tanzimi ve onayı sırasında mevcut olmayan veya tahmin edilemeyen bir hizmetin, Bütçe yasallaştıktan sonra                                   </t>
  </si>
  <si>
    <t>Meclisinin onayıyla yapılır.</t>
  </si>
  <si>
    <t xml:space="preserve">ortaya çıkması nedeniyle, Bütçede ek ödenek gerektirmesi halinde, Bütçeye yeni tertip veya ek ödenek eklenmesi, </t>
  </si>
  <si>
    <t>bu Yasanın 7'nci ve 15'inci maddeleri kuralları saklı kalmak koşuluyla, Kuzey Kıbrıs Türk Cumhuriyeti Cumhuriyet</t>
  </si>
  <si>
    <t xml:space="preserve">    (A) Belirli bir hizmetin yerine getirilmesi için koşullu olarak yapılan bağışlar ve verilen krediler, Bütçenin "Gelirler"  </t>
  </si>
  <si>
    <t xml:space="preserve">         kısmına gelir kaydedilerek "Giderler" kısmına açılacak özel maddeye ödenek kaydı.</t>
  </si>
  <si>
    <t xml:space="preserve">         Bu bağış ve kredilerin bir yıl içinde harcanmayan kısmı, müteakip mali yıla devredilir.</t>
  </si>
  <si>
    <t xml:space="preserve">    (B) Bu Yasanın 7.nci maddesinde belirtilen gelirin, mali yıl içinde meydana gelmesinden dolayı Bütçede gelir </t>
  </si>
  <si>
    <t xml:space="preserve">         kaydına karşılık, ilgili gelirle birlikte gider gereken hallerde yeni madde açmak suretiyle gider kaydı.</t>
  </si>
  <si>
    <t xml:space="preserve">    (A) Emekli istihkaklarının ödenebilmesi için ödeneklerin yeterli gelmemesi halinde ödenek kaydı;</t>
  </si>
  <si>
    <t xml:space="preserve">    (B) Kurumun borç ve faizleri için Bütçede öngörülen ödeneğin yeterli olmaması halinde, borç tahakkuk ettikçe </t>
  </si>
  <si>
    <t xml:space="preserve">         ödenek kaydı; ve</t>
  </si>
  <si>
    <t xml:space="preserve">    (C) Kamu Görevlileri Yasasına uygun olarak Kuzey Kıbrıs Türk Cumhuriyeti Bakanlar Kurulunca verilen hayat </t>
  </si>
  <si>
    <t xml:space="preserve">         pahalılığı ödeneğinin, mevzuat uyarınca Kurum personeline uygulanması gerektiği hallerde ek ödenek kaydı.</t>
  </si>
  <si>
    <t xml:space="preserve">Bütçenin </t>
  </si>
  <si>
    <t>Borçlandırılmaması</t>
  </si>
  <si>
    <t xml:space="preserve">Ek ödenek ve aktarma önerileri usulüne uygun şekilde gerçekleşmedikçe, söz konusu öneriler harcamalara esas </t>
  </si>
  <si>
    <t>alınamaz ve Bütçe borçlandırılamaz.</t>
  </si>
  <si>
    <t xml:space="preserve">Değişiklikleri ve Ek </t>
  </si>
  <si>
    <t>Kadro İhdası</t>
  </si>
  <si>
    <t xml:space="preserve">Denetim </t>
  </si>
  <si>
    <t>50/1983, 25/1986,</t>
  </si>
  <si>
    <t xml:space="preserve">     ölçüde Kurumda 1 yıl içinde yeni istihdam edilecek toplam personel sayısı o dönemden önce emekli  </t>
  </si>
  <si>
    <t xml:space="preserve">     olanların %20'sini aşamayacak kadar Bayrak Radyo Televizyon Kurumu Yönetim Kurulu tarafından</t>
  </si>
  <si>
    <t xml:space="preserve">     Bakanlıktan yetki talebinde bulunulması gerekmektedir.</t>
  </si>
  <si>
    <t xml:space="preserve">(3) Sebep ve gerekçesi ne olursa olsun geriye dönük atama yapılamaz ve harhangi bir adla ödemede </t>
  </si>
  <si>
    <t xml:space="preserve">     bulunulamaz. </t>
  </si>
  <si>
    <t xml:space="preserve">(4) Bayrak Radyo Televizyon Kurumu Yönetim Kurulunun uygun gördüğü hallerde, Kurum hizmetlerinin   </t>
  </si>
  <si>
    <t xml:space="preserve">     yürütülmesi için sözleşmeli personel kadrosunun aşılmaması koşuluyla, sözleşmeli personel istihdam </t>
  </si>
  <si>
    <t xml:space="preserve">     edilebilir.</t>
  </si>
  <si>
    <t xml:space="preserve">(5) Personelin ödenekli veya ödeneksiz izinleri bütçeye mali külfet yüklemeyecek şekilde programlanır ve </t>
  </si>
  <si>
    <t xml:space="preserve">     uygulanır.</t>
  </si>
  <si>
    <t xml:space="preserve">Uygulama ve  </t>
  </si>
  <si>
    <t>54/1989, 35/1993</t>
  </si>
  <si>
    <t xml:space="preserve">Bütçede öngörülen gelirin tarh, tahakkuk ve tahsili ile harcamaların yapılması ve denetim, Bayrak Radyo </t>
  </si>
  <si>
    <t xml:space="preserve">Televizyon Kurumu Yasası ile bu Yasa ve kurallar çerçevesinde ve Bayrak Radyo Televizyon Kurumu </t>
  </si>
  <si>
    <t>Yönetim Kurulu'nun alacağı kararlara göre yürütülür.</t>
  </si>
  <si>
    <t xml:space="preserve">(1) Harcamaların bütçeye uygunluğu, ödemeler sırasında Mali İşler Amiri veya Kurum Müdürlüğünde bu  </t>
  </si>
  <si>
    <t xml:space="preserve">     amaç için görevlendirilen yetkili elemanlar tarafından denetlenir. Bu denetimler sırasında Bütçeye, Bütçe </t>
  </si>
  <si>
    <t xml:space="preserve">     esas prensiplerine, yürürlükteki mevzuata uygun olmayan ve belgeleri eksik olan ödeme işlemleri yerine </t>
  </si>
  <si>
    <t xml:space="preserve">     getirilemez. Ödemeler Mali İşler Amirliğinde görevli maliye memurları tarafından yapılır. Doğrudan veya </t>
  </si>
  <si>
    <t xml:space="preserve">     mutemetler eliyle yapılan ödemeler sırasında hak sahiplerinin kimliklerinin denetimini maliye memurları </t>
  </si>
  <si>
    <t xml:space="preserve">     yapar.</t>
  </si>
  <si>
    <t>Verme ve Bütçe</t>
  </si>
  <si>
    <t>Kesin Hesaplarının</t>
  </si>
  <si>
    <t xml:space="preserve">Aylık Rapor   </t>
  </si>
  <si>
    <t>Sunulması</t>
  </si>
  <si>
    <t>başlayarak en geç altı ay içinde Kuzey Kıbrıs Türk Cumhuriyeti Cumhuriyet Meclisine sunulur. Cumhuriyet Meclisine</t>
  </si>
  <si>
    <t xml:space="preserve">sunulmasında ve Cumhuriyet Meclisinde görüşülüp onaylanmasında, Kuzey Kıbrıs Türk Cumhuriyeti Devleti Kesin </t>
  </si>
  <si>
    <t xml:space="preserve">Uygulama ve denetim sonuçları, her ay düzenlenen bir raporla müdürlüğe sunulur. Bu raporlar en geç müteakip        </t>
  </si>
  <si>
    <t xml:space="preserve">Hesapları hakkında uygulanan kurallar aynen uygulanır. </t>
  </si>
  <si>
    <t xml:space="preserve">ayın sonuna kadar; Bütçe Kesin Hesap Cetvel  ve Raporları ise, Sayıştayın uygunluk bildirimi ile birlikte mali yılın </t>
  </si>
  <si>
    <t>sona ermesinden başlayarak en geç dört ay içerisinde Bakanlar Kuruluna sunulur. Yine mali yılın sona ermesinden</t>
  </si>
  <si>
    <t>tarafından önce Devlet Planlama Örgütünün görüşü alınır. Devlet Planlama Örgütü tarafından olumlu görüş verilen</t>
  </si>
  <si>
    <t>projeler, Bayrak Radyo Televizyon Kurumu Yönetim Kurulunun onayı ile Kuzey Kıbrıs Türk Cumhuriyeti Bakanlar</t>
  </si>
  <si>
    <t xml:space="preserve">Kurulunun onayına sunulur. </t>
  </si>
  <si>
    <t xml:space="preserve">Kurumun yıllık proje ve finansman programı konusunda, Bayrak Radyo Televizyon Kurumu Yönetim Kurulu     </t>
  </si>
  <si>
    <t>Ancak, bu projeler Türkiye Cumhuriyeti Yardımları açısından Türkiye Cumhuriyeti Yardım Heyetine intikal ettirilir.</t>
  </si>
  <si>
    <t xml:space="preserve">(1) Yatırım projelerinin uygulama seyrine göre projeler arasında aktarma yapılmasına ve finansmanı ayrıca sağlanan  </t>
  </si>
  <si>
    <t xml:space="preserve">     Türk Cumhuriyeti Bakanlar Kurulu yetkilidir.</t>
  </si>
  <si>
    <t xml:space="preserve">     yeni projelerin mevcut projelere eklenmesine veya bağlanmamış bir kısım projenin kaldırılmasına, Kuzey Kıbrıs </t>
  </si>
  <si>
    <t xml:space="preserve">Kiralamaya İlişkin </t>
  </si>
  <si>
    <t>Kısıtlamalar</t>
  </si>
  <si>
    <t xml:space="preserve">Bütçede öngörülen kira ödeneklerinin artışına neden olabilecek kira taahhüdüne girişilemez. Bu kurala uyulması </t>
  </si>
  <si>
    <t>ve öngörülen ödeneklerin aşılmaması yönünde Kurum Müdürü gerekli önlemleri alır.</t>
  </si>
  <si>
    <t xml:space="preserve">İç ve Dış Yardımların </t>
  </si>
  <si>
    <t>Kullanılmasında İlke</t>
  </si>
  <si>
    <t xml:space="preserve">İç ve dış yardımlarla sağlanacak krediler, Kurum Müdürlüğü tarafından hazırlanıp, Bayrak Radyo Televizyon </t>
  </si>
  <si>
    <t>Kurumu Yönetim Kurulunca belirlenen amaçlara uygun olarak kullanılır.</t>
  </si>
  <si>
    <t xml:space="preserve">Kurum Araçlarının </t>
  </si>
  <si>
    <t>Kullanımında İlke</t>
  </si>
  <si>
    <t>kullanımın zorunlu olduğu hallerde ise Kurum Müdürünün izni gerekir. Kurumun hizmet araçları hiçbir şekilde özel</t>
  </si>
  <si>
    <t xml:space="preserve">Kuruma ait hizmet araçları, yalnız hizmetin gerektirdiği zaman ve alanlarda kullanılabilir. Mesai saatleri dışında   </t>
  </si>
  <si>
    <t>amaçlar için kullanılamaz. Kurum hizmet araçlarının denetiminden Kurum Müdürü sorumlu ve yetkilidir.</t>
  </si>
  <si>
    <t xml:space="preserve">Demirbaş ve Teknik </t>
  </si>
  <si>
    <t>Teçhizat Kayıtları</t>
  </si>
  <si>
    <t>tutar ve bunları yılda iki kez denetleyerek amirine bilgi verir; aksaklıklar varsa bunları yazılı olarak bildirir. Teknik</t>
  </si>
  <si>
    <t>teçhizat kayıtları için de aynı işlem uygulanır.</t>
  </si>
  <si>
    <t xml:space="preserve">Ancak, bunların tesbit ve kontrol işlemleri sürdürülürken, kendisine Koordinatörün görevlendireceği iki teknisyen </t>
  </si>
  <si>
    <t>kayıtlar Kurum Müdürüne verilir. Demirbeş ve teknik teçhizatların tesbit ve denetimleri için Kurum Müdürü gerekli</t>
  </si>
  <si>
    <t xml:space="preserve">Depo Sorumlusu, Bayrak Radyo Televizyon Kurumunun işletme yerlerindeki tüm demirbaş kayıtlarını usulüne göre      </t>
  </si>
  <si>
    <t>önlemleri alır.</t>
  </si>
  <si>
    <t xml:space="preserve">     sözcüğünün yazılı olup olmadığına ve hangi statüde alınacağına bakılmaksızın, mali olanaklar elverdiği  </t>
  </si>
  <si>
    <t xml:space="preserve">(2) Sayıştay, denetim yasalarının koyduğu yöntem ve kurallarla, bu Yasa ve eklerinde öngörülen kuralları  </t>
  </si>
  <si>
    <t xml:space="preserve">     gözönünde bulundurmak suretiyle, harcamalar ile gelirlerin Bütçeye ve Bütçe prensiplerine uygun olup </t>
  </si>
  <si>
    <t xml:space="preserve">     olmadığını denetler.</t>
  </si>
  <si>
    <t xml:space="preserve">4 MÜNHAL </t>
  </si>
  <si>
    <t>İşçilerin İhbar ve Kıdem Tazminatları</t>
  </si>
  <si>
    <r>
      <t>İşçilerin İhbar ve Kıdem Tazminatları: İ</t>
    </r>
    <r>
      <rPr>
        <sz val="10"/>
        <rFont val="Arial"/>
        <family val="2"/>
      </rPr>
      <t>şçilere ödenecek olan ihbar ve kıdem tazminatları bu kalemde öngörülecektir.</t>
    </r>
  </si>
  <si>
    <t>Bilgisayar Yazılım  Alımları ve Yapımları</t>
  </si>
  <si>
    <t>sayılan nitelikte bakım ve onarım giderleri.</t>
  </si>
  <si>
    <t>Aşağıdaki ödeneklerden, başka bir amaç için kullanılmak üzere aktarma yapılamaz.:</t>
  </si>
  <si>
    <t>(5) Mali, İktisadi ve Sosyal Transferler; ve</t>
  </si>
  <si>
    <t>Yasanın Uygunlanması</t>
  </si>
  <si>
    <t>1 MÜNHAL</t>
  </si>
  <si>
    <t xml:space="preserve">2019 MALİ YILI </t>
  </si>
  <si>
    <t>7 AYLIK KULLANIM</t>
  </si>
  <si>
    <r>
      <t>Madde  10-</t>
    </r>
    <r>
      <rPr>
        <sz val="10"/>
        <rFont val="Arial"/>
        <family val="2"/>
      </rPr>
      <t xml:space="preserve">                    Geçen Yıllar Borçlarına Ait Ödemeleri düzenlemektedir.</t>
    </r>
  </si>
  <si>
    <r>
      <t xml:space="preserve">Madde  29-                    </t>
    </r>
    <r>
      <rPr>
        <sz val="10"/>
        <rFont val="Arial"/>
        <family val="2"/>
      </rPr>
      <t>Yasa'nın İta ve Tahsil Amirini düzenlemektedir.</t>
    </r>
  </si>
  <si>
    <r>
      <t xml:space="preserve">Madde  30-                    </t>
    </r>
    <r>
      <rPr>
        <sz val="10"/>
        <rFont val="Arial"/>
        <family val="2"/>
      </rPr>
      <t>Yasa'nın Uygulanmasını düzenlemektedir.</t>
    </r>
  </si>
  <si>
    <r>
      <t xml:space="preserve">Madde  31-                   </t>
    </r>
    <r>
      <rPr>
        <sz val="10"/>
        <rFont val="Arial"/>
        <family val="2"/>
      </rPr>
      <t xml:space="preserve"> Yasa’nın Yürürlüğe Girişini düzenlemektedir.</t>
    </r>
  </si>
  <si>
    <t>GERÇEKLEŞME</t>
  </si>
  <si>
    <t>RH 610</t>
  </si>
  <si>
    <t>FİAT Fiorino Combi</t>
  </si>
  <si>
    <t>1260 kg.</t>
  </si>
  <si>
    <t>Mahalli Kaynak</t>
  </si>
  <si>
    <t>RH 213</t>
  </si>
  <si>
    <t>RH 176</t>
  </si>
  <si>
    <t>9 AYLIK KULLANIM</t>
  </si>
  <si>
    <t>9 AYLIK</t>
  </si>
  <si>
    <t xml:space="preserve">Borçlarına Ait </t>
  </si>
  <si>
    <t>(MADDE 5)</t>
  </si>
  <si>
    <t>'E'' Cetveli</t>
  </si>
  <si>
    <t>ARTIŞ VEYA AZALIŞ</t>
  </si>
  <si>
    <t xml:space="preserve">                                                                                Gereğince Elde Edilecek Gelirler                                         280.000.-TL</t>
  </si>
  <si>
    <t xml:space="preserve">     doldurulabilir. Her ne ad altında olursa olsun personel istihdamı öncesinde Maliye İşleriyle Görevli </t>
  </si>
  <si>
    <t xml:space="preserve"> </t>
  </si>
  <si>
    <t xml:space="preserve">Yılında bu Yasaya ekli ‘’A’’, ‘’C’’  ve ‘’D’ (’Ödenekler, Kadrolar ve Araçlar) Cetvellerinde saptanan, Kurum hizmet ve faaliyetlerinin </t>
  </si>
  <si>
    <t xml:space="preserve">            kullanılmayan ödenek, Bayrak Radyo Televizyon Kurumu Yönetim Kurulu'nun uygun görüşü alınmadıkça </t>
  </si>
  <si>
    <t>2021           BÜTÇE ÖDENEĞİ (TL)</t>
  </si>
  <si>
    <t>2021             BÜTÇE GELİRİ</t>
  </si>
  <si>
    <t xml:space="preserve">21 MÜNHAL </t>
  </si>
  <si>
    <t xml:space="preserve">18 MÜNHAL </t>
  </si>
  <si>
    <t xml:space="preserve">14 MÜNHAL </t>
  </si>
  <si>
    <t>10 MÜNHAL</t>
  </si>
  <si>
    <t>30 MÜNHAL</t>
  </si>
  <si>
    <r>
      <rPr>
        <b/>
        <sz val="8"/>
        <color indexed="10"/>
        <rFont val="Arial"/>
        <family val="2"/>
      </rPr>
      <t>TEKLİF !</t>
    </r>
    <r>
      <rPr>
        <b/>
        <sz val="8"/>
        <rFont val="Arial"/>
        <family val="2"/>
      </rPr>
      <t xml:space="preserve"> 2021           BÜTÇE ÖDENEĞİ (TL)</t>
    </r>
  </si>
  <si>
    <r>
      <rPr>
        <b/>
        <sz val="8"/>
        <color indexed="10"/>
        <rFont val="Arial"/>
        <family val="2"/>
      </rPr>
      <t>TEKLİF</t>
    </r>
    <r>
      <rPr>
        <b/>
        <sz val="8"/>
        <rFont val="Arial"/>
        <family val="2"/>
      </rPr>
      <t xml:space="preserve"> 2021             BÜTÇE GELİRİ</t>
    </r>
  </si>
  <si>
    <t>elektrik</t>
  </si>
  <si>
    <t>Gelecek Taksit</t>
  </si>
  <si>
    <t>2021                  TADİL ÖDENEK    (TL)</t>
  </si>
  <si>
    <r>
      <rPr>
        <b/>
        <sz val="8"/>
        <color indexed="10"/>
        <rFont val="Arial"/>
        <family val="2"/>
      </rPr>
      <t>TEKLİF !</t>
    </r>
    <r>
      <rPr>
        <b/>
        <sz val="8"/>
        <rFont val="Arial"/>
        <family val="2"/>
      </rPr>
      <t xml:space="preserve"> 2022           BÜTÇE ÖDENEĞİ (TL)</t>
    </r>
  </si>
  <si>
    <t>ÇEŞİTLİ VERGİ DIŞI GELİRLER</t>
  </si>
  <si>
    <t>Menkul Kıymetler ve Varlıklar</t>
  </si>
  <si>
    <t xml:space="preserve">Diğer Çeşitleri Menkul Varlıklar </t>
  </si>
  <si>
    <r>
      <rPr>
        <b/>
        <sz val="8"/>
        <color indexed="10"/>
        <rFont val="Arial"/>
        <family val="2"/>
      </rPr>
      <t>TEKLİF</t>
    </r>
    <r>
      <rPr>
        <b/>
        <sz val="8"/>
        <rFont val="Arial"/>
        <family val="2"/>
      </rPr>
      <t xml:space="preserve"> 2022             BÜTÇE GELİRİ</t>
    </r>
  </si>
  <si>
    <t>2022             BÜTÇE GELİRİ</t>
  </si>
  <si>
    <t>9 AYLIK GERÇEKLEŞME</t>
  </si>
  <si>
    <t>9 Aylık Gerçekleşme(TL)</t>
  </si>
  <si>
    <t>2021 e göre artış</t>
  </si>
  <si>
    <t>Ocak-Ağustos</t>
  </si>
  <si>
    <t>günlük</t>
  </si>
  <si>
    <t>geriye dönük taksit</t>
  </si>
  <si>
    <t>Eylül-Aralık</t>
  </si>
  <si>
    <t>2021 sonu</t>
  </si>
  <si>
    <t>06</t>
  </si>
  <si>
    <t>SERMAYE GİDERLERİ</t>
  </si>
  <si>
    <t>MAMUL MAL ALIMLARI</t>
  </si>
  <si>
    <t>Taşıt Alımları</t>
  </si>
  <si>
    <t>Kara Taşıtı Alımları (Zırhlı Taşıt Alımı Dahil)</t>
  </si>
  <si>
    <t>Araç Alımı Projesi</t>
  </si>
  <si>
    <t>Eylül-Aralık günlük</t>
  </si>
  <si>
    <t>2022           BÜTÇE ÖDENEĞİ (TL)</t>
  </si>
  <si>
    <r>
      <t xml:space="preserve">                              </t>
    </r>
    <r>
      <rPr>
        <b/>
        <sz val="10"/>
        <rFont val="Arial"/>
        <family val="2"/>
      </rPr>
      <t>2022 MALİ YILI BÜTÇE YASA TASARISI</t>
    </r>
  </si>
  <si>
    <t>Bu Yasa, Bayrak Radyo Televizyon Kurumu 2022 Mali Yılı Bütçe Yasası olarak isimlendirilir.</t>
  </si>
  <si>
    <t xml:space="preserve">Bayrak Radyo Televizyon Kurumunun 1 Ocak 2022 tarihinde başlayan ve 31 Aralık 2022 tarihinde sona erecek olan 2022 Mali                                                                    </t>
  </si>
  <si>
    <t>Bayrak Radyo Televizyon Kurumu 2022 Mali Yılı Bütçe Yasası aşağıdaki Cetvellerden oluşur:</t>
  </si>
  <si>
    <t>refakat eder. Demirbaş ve teknik teçhizatların yıl sonu kayıtları Aralık 2022 sonuna kadar tamamlanır. Tutulan bu</t>
  </si>
  <si>
    <t>Bu Yasa, 1 Ocak 2022 tarihinden başlayarak yürürlüğe girer.</t>
  </si>
  <si>
    <t>Bayrak Radyo Televizyon Kurumunun 2022 Mali Yılı Analitik Bütçe Sınıflandırması aşağıdaki şekilde düzenlenmiştir.</t>
  </si>
  <si>
    <t>Madde   2-                     2022 Mali Yılında Tahsis Edilen Ödenekleri düzenlemektedir.</t>
  </si>
  <si>
    <t>Madde   3-                     2022 Mali Yılının Finansmanını düzenlemektedir.</t>
  </si>
  <si>
    <t>Madde   4-                     2022 Mali Yılı Cetvelleri'ni düzenlemektedir.</t>
  </si>
  <si>
    <t>Madde   5-                     2022 Mali Yılının Analitik Bütçe Sınıflandırılmasını düzenlemektedir.</t>
  </si>
  <si>
    <t>Madde   6-                     2022 Mali Yılı Bütçe Gelirlerini düzenlemektedir.</t>
  </si>
  <si>
    <t>Madde   7-                     2022 Mali Yılı Yeni Gelirlerini düzenlemektedir.</t>
  </si>
  <si>
    <t>Madde   8-                     2022 Mali Yılında Harcamalardaki Usulü düzenlemektedir.</t>
  </si>
  <si>
    <t>Madde   9-                     2022 Mali Yılı Harcama Yetkisini düzenlemektedir.</t>
  </si>
  <si>
    <t>Madde  11-                    2022 Mali Yılında Aktarma Yöntemi ve Kurallarını düzenlemektedir.</t>
  </si>
  <si>
    <t>Madde  12-                    2022 Mali Yılında Aktarma Yapılamayacak Ödenekleri düzenlemektedir.</t>
  </si>
  <si>
    <t>Madde  13-                    2022 Mali Yılında Genel Müdürün Aktarma Yetkisini düzenlemektedir.</t>
  </si>
  <si>
    <t>Madde  14-                    2022 Mali Yılında Ek Ödenekteki Temel İlkeyi düzenlemektedir.</t>
  </si>
  <si>
    <t>Madde  15-                    2022 Mali Yılında BRTK Yönetim Kurulu'nun ve Bakanlar Kurulu’nun Ek Ödenek Yetkisini düzenlemektedir.</t>
  </si>
  <si>
    <t>Madde  16-                    2022 Mali Yılında Bütçenin Borçlandırılmaması İle İlgili Kuralları düzenlemektedir.</t>
  </si>
  <si>
    <t>Madde  17-                    2022 Mali Yılında Tayin, Terfi, Barem Değişiklikleri ve Ek Kadro İhdasını düzenlemektedir.</t>
  </si>
  <si>
    <t>Madde  18-                    2022 Mali Yılında Uygulama ve Denetimi düzenlemektedir.</t>
  </si>
  <si>
    <t>Madde  19-                    2022 Mali Yılının Bütçesinin Denetim Yöntemlerini düzenlemektedir.</t>
  </si>
  <si>
    <t>Madde  20-                    2022 Mali Yılında Aylık Rapor Verme ve Bütçe  Kesin Hesaplarının Sunulmasını düzenlemektedir.</t>
  </si>
  <si>
    <t>Madde  21-                    2022 Mali Yılında Usulsüzlüklerde Yapılacak İşlemleri düzenlemektedir.</t>
  </si>
  <si>
    <t>Madde  22-                    2022 Mali Yılında Projenin uygulanmasını düzenlemektedir.</t>
  </si>
  <si>
    <t>Madde  23-                    2022 Mali Yılı Yatırım Harcamaları, Aktarma ve Yeni Projelerini düzenlemektedir.</t>
  </si>
  <si>
    <t>Madde  24-                    2022 Mali Yılında Taahhüde girişmeyi düzenlemektedir.</t>
  </si>
  <si>
    <t>Madde  25-                    2022 Mali Yılında Kiralamaya İlişkin Kısıtlamaları düzenlemektedir.</t>
  </si>
  <si>
    <t>Madde  26-                    2022 Mali Yılı İç ve Dış Yardımların Kullanımında İlkeyi düzenlemektedir.</t>
  </si>
  <si>
    <t>Madde  27-                    2022 Mali Yılında Kurum Araçlarının Kullanımındaki İlkeleri düzenlemektedir.</t>
  </si>
  <si>
    <t>Madde  28-                    2022 Mali Yılı Demirbaş ve Teknik Techizat Kayıtlarını düzenlemektedir.</t>
  </si>
  <si>
    <t>Üretim süreçlerinde kullanılmak suretiyle kısmen veya tamamen değişime uğrayarak yarı mamul veya mamul mal haline gelecek olanlar dışında kalan, tüketime yönelik mal ve malzeme alımları kapsamında yer almayan, kullanıma hazır mallardan bedeli, ilgili yılın Bütçe Tasarısı Hazırlık Genelgesi ile belirlenecek limitin üstünde kalan diğer bir ifadeyle cari nitelikli olmayanları kapsayacaktır. Bu bölümde yer alan makine, techizat, taşıt vb. için bakım-onarımın dışında makine-techizatın teknik özelliklerini artırmaya, geliştirmeye yönelik olarak kullanılacak olan ve her alım için bedelleri yukarıda ifade edilen limitin üzerinde kalan yedek parça alımları da III. ve IV. düzeyde ilgili bölümlerinde öngörülecektir. Ancak, bakım-onarımda kullanılacak olan yedek parçalar 06.6.2.01-“Malzeme Alımları” ekonomik koduna, limitin altında kalan yedek parça alımları ise 03-“Mal ve Hizmet Alımları” kaleminde öngörülecektir. </t>
  </si>
  <si>
    <t xml:space="preserve">06.1  -   </t>
  </si>
  <si>
    <t xml:space="preserve">06. - </t>
  </si>
  <si>
    <t xml:space="preserve">SERMAYE GİDERLERİ </t>
  </si>
  <si>
    <t>Sermaye harcamaları, sabit sermaye edinimleri, gayrimenkuller ya da gayri maddi aktiflerin edinimi için yapılan ve devlet mal varlığını artıran ödemelerdir. Bu ödemeler, ilgili yılın Bütçe Tasarısı Hazırlık Genelgesi ile belirlenecek asgari limitin üzerinde olmalıdır ve kullanım ömürleri bir yıl veya daha uzun olmalıdır.</t>
  </si>
  <si>
    <t xml:space="preserve">06.1.4 - </t>
  </si>
  <si>
    <t>Çeşitli taşıtların alım giderleri (iş makineleri hariç) ile bu taşıtlarla birlikte alımı mutat ekipman giderleri, şase halinde alınan taşıtların kullanılabilir hale getirilmesinin gerektirdiği giderler ile bu taşıtlara ait olan ve yukarıda belirtilen amaçlarla alınan yedek parça bedelleri bu bölümde sınıflandırılacak olup, IV. düzeyinde ise aşağıdaki detaylar yer alacaktır.</t>
  </si>
  <si>
    <t>06.1.4.01 - Kara Taşıtı  Alımları   (Zırhlı Taşıt Alımı Dahil)</t>
  </si>
  <si>
    <t>06.1.4.02 - Deniz ve Suyolu Taşıtı  Alımları</t>
  </si>
  <si>
    <t>06.1.4.03 - Havayolu Taşıtı  Alımları</t>
  </si>
  <si>
    <t>06.1.4.90 - Diğer Taşıt Alımları</t>
  </si>
  <si>
    <t xml:space="preserve">Bütçenin finansmanı için bu Yasaya ekli ‘’B’’ (Gelirler) Cetvelinde saptanan kaynaklardan 1,550,000.-TL (Bir Milyon, Beş Yüz Elli Bin                                  </t>
  </si>
  <si>
    <t>gelir öngörülür.</t>
  </si>
  <si>
    <t>2021               TADİL BÜTÇE GELİRİ</t>
  </si>
  <si>
    <t xml:space="preserve"> 5 MÜNHAL </t>
  </si>
  <si>
    <t xml:space="preserve">6 MÜNHAL </t>
  </si>
  <si>
    <t>6 MÜNHAL</t>
  </si>
  <si>
    <t>22 MÜNHAL</t>
  </si>
  <si>
    <t>yürütülmesi için 245,550,000.-TL (İki Yüz Kırkbeş Milyon Beş Yüz Elli Bin Türk Lirası) ödenek tahsis edilir.</t>
  </si>
  <si>
    <t xml:space="preserve">Bir Milyon, Yedi Yüz Bin Türk Lirası) Devlet Katkısı olmak üzere, toplam 245,550,000.-TL (İki Yüz Kırkbeş Milyon Beş Yüz Elli Bin Türk Lirası)  </t>
  </si>
  <si>
    <t>Türk Lirası) Vergi Gelirleri, 2,300,000.-TL (İki Milyon, Üç Yüz Bin Türk Lirası) Vergi Dışı Gelirler ve 241,700,000.-TL (İki Yüz Kırk</t>
  </si>
  <si>
    <t xml:space="preserve">                                      32.00.08.3.0.00.6.01        PERSONEL GİDERLERİ                      157,894,900.-TL</t>
  </si>
  <si>
    <t xml:space="preserve">                                      32.00.08.3.0.00.6.01.1     Memurlar                                                                         29,188,000.-TL</t>
  </si>
  <si>
    <t xml:space="preserve">                                                                               GENEL TOPLAM                                                         245,550,000.-TL</t>
  </si>
  <si>
    <t xml:space="preserve">                                      32.00.08.3.0.00.6.01.2     Sözleşmeli Personel                                                          10,422,000.-TL</t>
  </si>
  <si>
    <t xml:space="preserve">                                      32.00.08.3.0.00.6.01.3     İşçiler                                                                                   505,000.-TL</t>
  </si>
  <si>
    <t xml:space="preserve">                                      32.00.08.3.0.00.6.01.4     Geçici Personel                                                               117,779,900.-TL</t>
  </si>
  <si>
    <t xml:space="preserve">                                                                               PRİMİ GİDERLERİ                                                            17,289,100.-TL               </t>
  </si>
  <si>
    <t xml:space="preserve">                                      32.00.08.3.0.00.6.02.1     Memurlar                                                                                48,000.-TL</t>
  </si>
  <si>
    <t xml:space="preserve">                                      32.00.08.3.0.00.6.02.2     Sözleşmeli Personel                                                             1,398,100.-TL</t>
  </si>
  <si>
    <t xml:space="preserve">                                      32.00.08.3.0.00.6.02.3     İşçiler                                                                                      41,000.-TL</t>
  </si>
  <si>
    <t xml:space="preserve">                                      32.00.08.3.0.00.6.02.4     Geçici Personel                                                                 15,802,000.-TL</t>
  </si>
  <si>
    <t xml:space="preserve">                                      32.00.08.3.0.00.6.03        MAL VE HİZMET ALIM GİDERLERİ                               15,496,000.- TL</t>
  </si>
  <si>
    <t xml:space="preserve">                                      32.00.08.3.0.00.6.05        CARİ TRANSFERLER                                                    54,650,000.-TL</t>
  </si>
  <si>
    <t xml:space="preserve">                                      32.00.08.3.0.00.6.05.3     Kar Amacı Gütmeyen Kuruluşlara Yapılab Ödemeler        2,971,000.-TL</t>
  </si>
  <si>
    <t xml:space="preserve">                                      32.00.08.3.0.00.6.05.4    Hane Halkına Yapılan Transferler                                    51,679,000.-TL</t>
  </si>
  <si>
    <t xml:space="preserve">                                      32.00.08.3.0.01.6.06        SERMAYE GİDERLERİ                                                    220,000.-TL</t>
  </si>
  <si>
    <t xml:space="preserve">                                      32.00.08.3.0.01.6.06.1     Mamul Mal Alımları                                                           220,000.-TL</t>
  </si>
  <si>
    <t xml:space="preserve">                                                                                GELİRLER TOPLAMI                                                  245,550,000.-TL</t>
  </si>
  <si>
    <t xml:space="preserve">                                       32.01                                VERGİ GELİRLERİ                                                          1,550,000.-TL</t>
  </si>
  <si>
    <t xml:space="preserve">                                       32.01.2.1.01                     Emeklilik Yasası Gereğince Devlet Personelinin Katkısı    1,550,000.-TL</t>
  </si>
  <si>
    <t xml:space="preserve">                                       32.02                                VERGİ DIŞI GELİRLER                                                   2,300,000.-TL</t>
  </si>
  <si>
    <t xml:space="preserve">                                       32.02.1.6.01                     Reklam ve İlan Gelirleri                                                        900,000.-TL</t>
  </si>
  <si>
    <t xml:space="preserve">                                       32.02.1.6.02                     Hizmet Karşılığı Gelirler                                                       120,000.-TL</t>
  </si>
  <si>
    <t xml:space="preserve">                                       32.02.1.6.03                     Diğer Kurum Gelirleri                                                         1,000,000.-TL</t>
  </si>
  <si>
    <t xml:space="preserve">                                       32.04                                ALINAN BAĞIŞ VE YARDIMLAR                                 241,700,000.-TL</t>
  </si>
  <si>
    <t xml:space="preserve">                                       32.04.2.1.01                      Devlet Katkısı                                                                241,700,000.-TL</t>
  </si>
  <si>
    <t xml:space="preserve">                                      32.00.08.3.0.00.6.03.2     Tüketime Yönelik Mal ve Hizmet Alımları                          13,489,000.-TL</t>
  </si>
  <si>
    <t xml:space="preserve">                                      32.00.08.3.0.00.6.03.3     Yolluklar                                                                                  5,000.-TL</t>
  </si>
  <si>
    <t xml:space="preserve">                                      32.00.08.3.0.00.6.03.4     Görev Giderleri                                                                        15,000.-TL</t>
  </si>
  <si>
    <t xml:space="preserve">                                      32.00.08.3.0.00.6.03.5     Hizmet Alımları                                                                    726,000.-TL</t>
  </si>
  <si>
    <t xml:space="preserve">                                      32.00.08.3.0.00.6.03.6     Temsil ve Tanıtma Giderleri                                                   35,000.-TL</t>
  </si>
  <si>
    <t xml:space="preserve">                                                                               ve Onarım Giderleri                                                             1,199,000.-TL</t>
  </si>
  <si>
    <t xml:space="preserve">                                      32.00.08.3.0.00.6.03.8     Gayrimenkul Mal Bakım ve Onarım Giderleri                        27,000.-TL</t>
  </si>
  <si>
    <t>Personel dahil), Sözleşmeli Personel, İşçiler, Geçici Personel, Diğer Personel olarak beş grupta sınıflandırılmıştır. Bu itibarla 2022</t>
  </si>
  <si>
    <t xml:space="preserve">2021 Mali yılı sonuna kadar ödenmediği ve zaman aşımına uğramamış bulunan geçen yıllar borçlarına ait ödemeler </t>
  </si>
  <si>
    <t xml:space="preserve">(2) Bütçede öngörülen veya yıl içerisinde herhangi bir sebeple münhal düşen kadrolar, karşılarında "Münhal"  </t>
  </si>
  <si>
    <t>Telefon Abonelik ve Kullanım Ücretleri</t>
  </si>
  <si>
    <t xml:space="preserve">             (Madde 2)</t>
  </si>
  <si>
    <t>Engelli İstihdamı</t>
  </si>
  <si>
    <t xml:space="preserve">                                                         (Madde 3)</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</si>
</sst>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TL&quot;;\-#,##0\ &quot;TL&quot;"/>
    <numFmt numFmtId="189" formatCode="#,##0\ &quot;TL&quot;;[Red]\-#,##0\ &quot;TL&quot;"/>
    <numFmt numFmtId="190" formatCode="#,##0.00\ &quot;TL&quot;;\-#,##0.00\ &quot;TL&quot;"/>
    <numFmt numFmtId="191" formatCode="#,##0.00\ &quot;TL&quot;;[Red]\-#,##0.00\ &quot;TL&quot;"/>
    <numFmt numFmtId="192" formatCode="_-* #,##0\ &quot;TL&quot;_-;\-* #,##0\ &quot;TL&quot;_-;_-* &quot;-&quot;\ &quot;TL&quot;_-;_-@_-"/>
    <numFmt numFmtId="193" formatCode="_-* #,##0\ _T_L_-;\-* #,##0\ _T_L_-;_-* &quot;-&quot;\ _T_L_-;_-@_-"/>
    <numFmt numFmtId="194" formatCode="_-* #,##0.00\ &quot;TL&quot;_-;\-* #,##0.00\ &quot;TL&quot;_-;_-* &quot;-&quot;??\ &quot;TL&quot;_-;_-@_-"/>
    <numFmt numFmtId="195" formatCode="_-* #,##0.00\ _T_L_-;\-* #,##0.00\ _T_L_-;_-* &quot;-&quot;??\ _T_L_-;_-@_-"/>
    <numFmt numFmtId="196" formatCode="#,##0\ _T_L;[Red]#,##0\ _T_L"/>
    <numFmt numFmtId="197" formatCode="[$-41F]dd\ mmmm\ yyyy\ dddd"/>
    <numFmt numFmtId="198" formatCode="\ @"/>
    <numFmt numFmtId="199" formatCode="\ \ @"/>
    <numFmt numFmtId="200" formatCode="\ \ \ @"/>
    <numFmt numFmtId="201" formatCode="&quot;Evet&quot;;&quot;Evet&quot;;&quot;Hayır&quot;"/>
    <numFmt numFmtId="202" formatCode="&quot;Doğru&quot;;&quot;Doğru&quot;;&quot;Yanlış&quot;"/>
    <numFmt numFmtId="203" formatCode="&quot;Açık&quot;;&quot;Açık&quot;;&quot;Kapalı&quot;"/>
    <numFmt numFmtId="204" formatCode="&quot;Yes&quot;;&quot;Yes&quot;;&quot;No&quot;"/>
    <numFmt numFmtId="205" formatCode="&quot;True&quot;;&quot;True&quot;;&quot;False&quot;"/>
    <numFmt numFmtId="206" formatCode="&quot;On&quot;;&quot;On&quot;;&quot;Off&quot;"/>
    <numFmt numFmtId="207" formatCode="[$€-2]\ #,##0.00_);[Red]\([$€-2]\ #,##0.00\)"/>
  </numFmts>
  <fonts count="66">
    <font>
      <sz val="10"/>
      <name val="Arial"/>
      <family val="0"/>
    </font>
    <font>
      <u val="single"/>
      <sz val="10"/>
      <color indexed="36"/>
      <name val="Arial Tur"/>
      <family val="0"/>
    </font>
    <font>
      <u val="single"/>
      <sz val="10"/>
      <color indexed="12"/>
      <name val="Arial Tur"/>
      <family val="0"/>
    </font>
    <font>
      <sz val="10"/>
      <name val="Arial Tur"/>
      <family val="0"/>
    </font>
    <font>
      <b/>
      <sz val="9"/>
      <name val="Arial"/>
      <family val="2"/>
    </font>
    <font>
      <b/>
      <sz val="10"/>
      <name val="Arial"/>
      <family val="2"/>
    </font>
    <font>
      <sz val="9"/>
      <name val="Arial"/>
      <family val="2"/>
    </font>
    <font>
      <b/>
      <sz val="7"/>
      <name val="Arial"/>
      <family val="2"/>
    </font>
    <font>
      <b/>
      <sz val="8"/>
      <name val="Arial"/>
      <family val="2"/>
    </font>
    <font>
      <sz val="7"/>
      <name val="Arial"/>
      <family val="2"/>
    </font>
    <font>
      <b/>
      <sz val="12"/>
      <name val="Arial"/>
      <family val="2"/>
    </font>
    <font>
      <sz val="8"/>
      <name val="Arial"/>
      <family val="2"/>
    </font>
    <font>
      <b/>
      <sz val="9"/>
      <color indexed="12"/>
      <name val="Arial"/>
      <family val="2"/>
    </font>
    <font>
      <sz val="1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9"/>
      <color indexed="10"/>
      <name val="Arial"/>
      <family val="2"/>
    </font>
    <font>
      <b/>
      <sz val="10"/>
      <color indexed="8"/>
      <name val="Arial"/>
      <family val="2"/>
    </font>
    <font>
      <sz val="10"/>
      <color indexed="8"/>
      <name val="Arial"/>
      <family val="2"/>
    </font>
    <font>
      <b/>
      <sz val="14"/>
      <name val="Arial"/>
      <family val="2"/>
    </font>
    <font>
      <b/>
      <u val="single"/>
      <sz val="12"/>
      <name val="Arial"/>
      <family val="2"/>
    </font>
    <font>
      <u val="single"/>
      <sz val="12"/>
      <name val="Arial"/>
      <family val="2"/>
    </font>
    <font>
      <sz val="11.5"/>
      <color indexed="8"/>
      <name val="Arial"/>
      <family val="2"/>
    </font>
    <font>
      <sz val="9"/>
      <name val="Arial Tur"/>
      <family val="2"/>
    </font>
    <font>
      <b/>
      <u val="single"/>
      <sz val="9"/>
      <name val="Arial Tur"/>
      <family val="0"/>
    </font>
    <font>
      <u val="single"/>
      <sz val="9"/>
      <name val="Arial Tur"/>
      <family val="2"/>
    </font>
    <font>
      <b/>
      <sz val="9"/>
      <name val="Arial Tur"/>
      <family val="2"/>
    </font>
    <font>
      <b/>
      <u val="single"/>
      <sz val="9"/>
      <name val="Arial"/>
      <family val="2"/>
    </font>
    <font>
      <u val="single"/>
      <sz val="9"/>
      <name val="Arial"/>
      <family val="2"/>
    </font>
    <font>
      <sz val="9"/>
      <color indexed="10"/>
      <name val="Arial"/>
      <family val="2"/>
    </font>
    <font>
      <sz val="9"/>
      <name val="Tahoma"/>
      <family val="2"/>
    </font>
    <font>
      <b/>
      <sz val="9"/>
      <name val="Tahoma"/>
      <family val="2"/>
    </font>
    <font>
      <b/>
      <sz val="8"/>
      <color indexed="10"/>
      <name val="Arial"/>
      <family val="2"/>
    </font>
    <font>
      <u val="single"/>
      <sz val="9"/>
      <name val="Tahoma"/>
      <family val="2"/>
    </font>
    <font>
      <sz val="11.5"/>
      <color indexed="8"/>
      <name val="Times New Roman"/>
      <family val="1"/>
    </font>
    <font>
      <b/>
      <sz val="11.5"/>
      <color indexed="8"/>
      <name val="Times New Roman"/>
      <family val="1"/>
    </font>
    <font>
      <sz val="9"/>
      <color indexed="8"/>
      <name val="Arial"/>
      <family val="0"/>
    </font>
    <font>
      <sz val="11"/>
      <color theme="1"/>
      <name val="Calibri"/>
      <family val="2"/>
    </font>
    <font>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5"/>
      <color rgb="FF000000"/>
      <name val="Times New Roman"/>
      <family val="1"/>
    </font>
    <font>
      <b/>
      <sz val="11.5"/>
      <color rgb="FF000000"/>
      <name val="Times New Roman"/>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s>
  <borders count="67">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color indexed="63"/>
      </top>
      <bottom>
        <color indexed="63"/>
      </bottom>
    </border>
    <border>
      <left style="double"/>
      <right style="double"/>
      <top style="double"/>
      <bottom>
        <color indexed="63"/>
      </bottom>
    </border>
    <border>
      <left style="double"/>
      <right style="double"/>
      <top>
        <color indexed="63"/>
      </top>
      <bottom>
        <color indexed="63"/>
      </bottom>
    </border>
    <border>
      <left style="thin"/>
      <right style="thin"/>
      <top style="thin"/>
      <bottom>
        <color indexed="63"/>
      </bottom>
    </border>
    <border>
      <left style="thin"/>
      <right style="double"/>
      <top>
        <color indexed="63"/>
      </top>
      <bottom>
        <color indexed="63"/>
      </bottom>
    </border>
    <border>
      <left style="double"/>
      <right style="thin"/>
      <top>
        <color indexed="63"/>
      </top>
      <bottom style="double"/>
    </border>
    <border>
      <left style="thin"/>
      <right style="double"/>
      <top>
        <color indexed="63"/>
      </top>
      <bottom style="double"/>
    </border>
    <border>
      <left>
        <color indexed="63"/>
      </left>
      <right>
        <color indexed="63"/>
      </right>
      <top>
        <color indexed="63"/>
      </top>
      <bottom style="double"/>
    </border>
    <border>
      <left style="thin"/>
      <right style="thin"/>
      <top>
        <color indexed="63"/>
      </top>
      <bottom style="double"/>
    </border>
    <border>
      <left style="double"/>
      <right style="double"/>
      <top>
        <color indexed="63"/>
      </top>
      <bottom style="double"/>
    </border>
    <border>
      <left style="thin"/>
      <right style="thin"/>
      <top>
        <color indexed="63"/>
      </top>
      <bottom style="thin"/>
    </border>
    <border>
      <left style="double"/>
      <right>
        <color indexed="63"/>
      </right>
      <top style="thin"/>
      <bottom style="double"/>
    </border>
    <border>
      <left style="thin"/>
      <right style="double"/>
      <top style="thin"/>
      <bottom style="double"/>
    </border>
    <border>
      <left>
        <color indexed="63"/>
      </left>
      <right style="thin"/>
      <top style="thin"/>
      <bottom style="double"/>
    </border>
    <border>
      <left style="thin"/>
      <right style="thin"/>
      <top style="thin"/>
      <bottom style="double"/>
    </border>
    <border>
      <left>
        <color indexed="63"/>
      </left>
      <right style="double"/>
      <top style="thin"/>
      <bottom style="double"/>
    </border>
    <border>
      <left style="double"/>
      <right style="thin"/>
      <top style="thin"/>
      <bottom>
        <color indexed="63"/>
      </bottom>
    </border>
    <border>
      <left style="thin"/>
      <right>
        <color indexed="63"/>
      </right>
      <top>
        <color indexed="63"/>
      </top>
      <bottom>
        <color indexed="63"/>
      </bottom>
    </border>
    <border>
      <left style="thin"/>
      <right style="thin"/>
      <top style="thin"/>
      <bottom style="thin"/>
    </border>
    <border>
      <left/>
      <right style="thin"/>
      <top/>
      <bottom/>
    </border>
    <border>
      <left>
        <color indexed="63"/>
      </left>
      <right style="double"/>
      <top>
        <color indexed="63"/>
      </top>
      <bottom style="double"/>
    </border>
    <border>
      <left>
        <color indexed="63"/>
      </left>
      <right style="thin"/>
      <top style="thin"/>
      <bottom style="thin"/>
    </border>
    <border>
      <left>
        <color indexed="63"/>
      </left>
      <right style="thin"/>
      <top style="thin"/>
      <bottom>
        <color indexed="63"/>
      </bottom>
    </border>
    <border>
      <left style="double"/>
      <right style="thin"/>
      <top style="double"/>
      <bottom style="hair"/>
    </border>
    <border>
      <left style="thin"/>
      <right style="thin"/>
      <top style="double"/>
      <bottom style="hair"/>
    </border>
    <border>
      <left style="double"/>
      <right style="thin"/>
      <top style="hair"/>
      <bottom style="hair"/>
    </border>
    <border>
      <left style="thin"/>
      <right style="thin"/>
      <top style="hair"/>
      <bottom style="hair"/>
    </border>
    <border>
      <left>
        <color indexed="63"/>
      </left>
      <right style="thin"/>
      <top style="hair"/>
      <bottom style="hair"/>
    </border>
    <border>
      <left style="thin"/>
      <right style="thin"/>
      <top style="hair"/>
      <bottom style="double"/>
    </border>
    <border>
      <left style="double"/>
      <right style="thin"/>
      <top style="hair"/>
      <bottom style="double"/>
    </border>
    <border>
      <left>
        <color indexed="63"/>
      </left>
      <right style="thin"/>
      <top style="hair"/>
      <bottom style="double"/>
    </border>
    <border>
      <left style="thin"/>
      <right style="double"/>
      <top style="double"/>
      <bottom style="hair"/>
    </border>
    <border>
      <left style="thin"/>
      <right style="double"/>
      <top style="hair"/>
      <bottom style="hair"/>
    </border>
    <border>
      <left style="thin"/>
      <right>
        <color indexed="63"/>
      </right>
      <top>
        <color indexed="63"/>
      </top>
      <bottom style="thin"/>
    </border>
    <border>
      <left>
        <color indexed="63"/>
      </left>
      <right>
        <color indexed="63"/>
      </right>
      <top>
        <color indexed="63"/>
      </top>
      <bottom style="thin"/>
    </border>
    <border>
      <left style="double"/>
      <right style="thin"/>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double"/>
      <top style="hair"/>
      <bottom style="double"/>
    </border>
    <border>
      <left style="double"/>
      <right>
        <color indexed="63"/>
      </right>
      <top style="double"/>
      <bottom>
        <color indexed="63"/>
      </bottom>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thin"/>
    </border>
    <border>
      <left/>
      <right style="double"/>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7" fillId="3" borderId="0" applyNumberFormat="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4" fillId="30" borderId="5" applyNumberFormat="0" applyAlignment="0" applyProtection="0"/>
    <xf numFmtId="0" fontId="25" fillId="31" borderId="6" applyNumberFormat="0" applyAlignment="0" applyProtection="0"/>
    <xf numFmtId="0" fontId="22" fillId="30" borderId="7"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23" fillId="7" borderId="5" applyNumberFormat="0" applyAlignment="0" applyProtection="0"/>
    <xf numFmtId="0" fontId="26" fillId="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0" fontId="24" fillId="30" borderId="5" applyNumberFormat="0" applyAlignment="0" applyProtection="0"/>
    <xf numFmtId="0" fontId="2" fillId="0" borderId="0" applyNumberFormat="0" applyFill="0" applyBorder="0" applyAlignment="0" applyProtection="0"/>
    <xf numFmtId="0" fontId="58" fillId="32" borderId="11" applyNumberFormat="0" applyAlignment="0" applyProtection="0"/>
    <xf numFmtId="0" fontId="25" fillId="31" borderId="6" applyNumberFormat="0" applyAlignment="0" applyProtection="0"/>
    <xf numFmtId="0" fontId="26" fillId="4" borderId="0" applyNumberFormat="0" applyBorder="0" applyAlignment="0" applyProtection="0"/>
    <xf numFmtId="0" fontId="27" fillId="3" borderId="0" applyNumberFormat="0" applyBorder="0" applyAlignment="0" applyProtection="0"/>
    <xf numFmtId="0" fontId="59" fillId="0" borderId="12" applyNumberFormat="0" applyFill="0" applyAlignment="0" applyProtection="0"/>
    <xf numFmtId="0" fontId="28" fillId="33" borderId="0" applyNumberFormat="0" applyBorder="0" applyAlignment="0" applyProtection="0"/>
    <xf numFmtId="0" fontId="3" fillId="0" borderId="0" applyNumberFormat="0" applyFont="0" applyFill="0" applyAlignment="0" applyProtection="0"/>
    <xf numFmtId="0" fontId="0" fillId="0" borderId="0">
      <alignment/>
      <protection/>
    </xf>
    <xf numFmtId="0" fontId="3" fillId="0" borderId="0">
      <alignment/>
      <protection/>
    </xf>
    <xf numFmtId="0" fontId="0" fillId="34" borderId="13" applyNumberFormat="0" applyFont="0" applyAlignment="0" applyProtection="0"/>
    <xf numFmtId="0" fontId="0" fillId="35" borderId="14" applyNumberFormat="0" applyFont="0" applyAlignment="0" applyProtection="0"/>
    <xf numFmtId="0" fontId="28" fillId="33" borderId="0" applyNumberFormat="0" applyBorder="0" applyAlignment="0" applyProtection="0"/>
    <xf numFmtId="0" fontId="60" fillId="36" borderId="15"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29" fillId="0" borderId="16" applyNumberFormat="0" applyFill="0" applyAlignment="0" applyProtection="0"/>
    <xf numFmtId="0" fontId="62" fillId="0" borderId="17" applyNumberFormat="0" applyFill="0" applyAlignment="0" applyProtection="0"/>
    <xf numFmtId="0" fontId="30" fillId="0" borderId="0" applyNumberFormat="0" applyFill="0" applyBorder="0" applyAlignment="0" applyProtection="0"/>
    <xf numFmtId="41" fontId="3" fillId="0" borderId="0" applyFont="0" applyFill="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9" borderId="0" applyNumberFormat="0" applyBorder="0" applyAlignment="0" applyProtection="0"/>
    <xf numFmtId="0" fontId="63" fillId="0" borderId="0" applyNumberFormat="0" applyFill="0" applyBorder="0" applyAlignment="0" applyProtection="0"/>
  </cellStyleXfs>
  <cellXfs count="458">
    <xf numFmtId="0" fontId="0" fillId="0" borderId="0" xfId="0" applyAlignment="1">
      <alignment/>
    </xf>
    <xf numFmtId="0" fontId="0" fillId="0" borderId="0" xfId="0" applyFont="1" applyAlignment="1">
      <alignment horizontal="center"/>
    </xf>
    <xf numFmtId="0" fontId="9" fillId="0" borderId="0" xfId="0" applyFont="1" applyAlignment="1">
      <alignment/>
    </xf>
    <xf numFmtId="0" fontId="6" fillId="0" borderId="0" xfId="0" applyFont="1" applyFill="1" applyAlignment="1">
      <alignment/>
    </xf>
    <xf numFmtId="0" fontId="9" fillId="0" borderId="0" xfId="0" applyFont="1" applyFill="1" applyAlignment="1">
      <alignment/>
    </xf>
    <xf numFmtId="0" fontId="6" fillId="0" borderId="0" xfId="0" applyFont="1" applyFill="1" applyAlignment="1">
      <alignment horizontal="center"/>
    </xf>
    <xf numFmtId="0" fontId="0" fillId="0" borderId="0" xfId="0" applyBorder="1" applyAlignment="1">
      <alignment/>
    </xf>
    <xf numFmtId="0" fontId="0" fillId="0" borderId="0" xfId="0" applyFont="1" applyAlignment="1">
      <alignment/>
    </xf>
    <xf numFmtId="0" fontId="9" fillId="0" borderId="0" xfId="0" applyFont="1" applyAlignment="1">
      <alignment horizontal="center"/>
    </xf>
    <xf numFmtId="0" fontId="7" fillId="0" borderId="0" xfId="0" applyFont="1" applyFill="1" applyAlignment="1">
      <alignment/>
    </xf>
    <xf numFmtId="0" fontId="0" fillId="0" borderId="0" xfId="0" applyFont="1" applyBorder="1" applyAlignment="1">
      <alignment/>
    </xf>
    <xf numFmtId="49" fontId="6" fillId="0" borderId="0" xfId="0" applyNumberFormat="1" applyFont="1" applyFill="1" applyAlignment="1">
      <alignment/>
    </xf>
    <xf numFmtId="49" fontId="9" fillId="0" borderId="0" xfId="0" applyNumberFormat="1" applyFont="1" applyAlignment="1">
      <alignment/>
    </xf>
    <xf numFmtId="0" fontId="6" fillId="0" borderId="0" xfId="0" applyFont="1" applyFill="1" applyBorder="1" applyAlignment="1">
      <alignment/>
    </xf>
    <xf numFmtId="0" fontId="6" fillId="0" borderId="0" xfId="88" applyFont="1" applyFill="1" applyBorder="1" applyAlignment="1">
      <alignment/>
    </xf>
    <xf numFmtId="49" fontId="6" fillId="0" borderId="0" xfId="88" applyNumberFormat="1" applyFont="1" applyFill="1" applyBorder="1" applyAlignment="1">
      <alignment/>
    </xf>
    <xf numFmtId="0" fontId="6" fillId="0" borderId="0" xfId="88" applyFont="1" applyFill="1" applyBorder="1" applyAlignment="1">
      <alignment horizontal="center"/>
    </xf>
    <xf numFmtId="0" fontId="6" fillId="0" borderId="0" xfId="88" applyFont="1" applyFill="1" applyAlignment="1">
      <alignment/>
    </xf>
    <xf numFmtId="0" fontId="10" fillId="0" borderId="0" xfId="88" applyFont="1" applyAlignment="1">
      <alignment/>
    </xf>
    <xf numFmtId="0" fontId="9" fillId="0" borderId="0" xfId="90" applyFont="1">
      <alignment/>
      <protection/>
    </xf>
    <xf numFmtId="49" fontId="9" fillId="0" borderId="0" xfId="90" applyNumberFormat="1" applyFont="1">
      <alignment/>
      <protection/>
    </xf>
    <xf numFmtId="0" fontId="9" fillId="0" borderId="0" xfId="90" applyFont="1" applyAlignment="1">
      <alignment horizontal="center"/>
      <protection/>
    </xf>
    <xf numFmtId="0" fontId="0" fillId="0" borderId="0" xfId="0" applyFont="1" applyAlignment="1">
      <alignment/>
    </xf>
    <xf numFmtId="0" fontId="5" fillId="0" borderId="0" xfId="88" applyFont="1" applyAlignment="1">
      <alignment horizontal="center"/>
    </xf>
    <xf numFmtId="0" fontId="5" fillId="0" borderId="0" xfId="0" applyFont="1" applyAlignment="1">
      <alignment/>
    </xf>
    <xf numFmtId="0" fontId="5" fillId="0" borderId="0" xfId="0" applyFont="1" applyFill="1" applyAlignment="1">
      <alignment/>
    </xf>
    <xf numFmtId="0" fontId="0" fillId="0" borderId="18" xfId="0" applyFont="1" applyBorder="1" applyAlignment="1">
      <alignment horizontal="center"/>
    </xf>
    <xf numFmtId="0" fontId="5" fillId="0" borderId="18" xfId="0" applyFont="1" applyBorder="1" applyAlignment="1">
      <alignment/>
    </xf>
    <xf numFmtId="0" fontId="0" fillId="0" borderId="18" xfId="0" applyFont="1" applyBorder="1" applyAlignment="1">
      <alignment/>
    </xf>
    <xf numFmtId="0" fontId="5" fillId="0" borderId="18" xfId="0" applyFont="1" applyBorder="1" applyAlignment="1">
      <alignment horizontal="center"/>
    </xf>
    <xf numFmtId="0" fontId="9" fillId="0" borderId="0" xfId="88" applyFont="1" applyAlignment="1">
      <alignment/>
    </xf>
    <xf numFmtId="0" fontId="5" fillId="0" borderId="0" xfId="0" applyFont="1" applyAlignment="1">
      <alignment vertical="center"/>
    </xf>
    <xf numFmtId="0" fontId="8" fillId="0" borderId="19" xfId="88" applyFont="1" applyBorder="1" applyAlignment="1">
      <alignment horizontal="centerContinuous" vertical="center"/>
    </xf>
    <xf numFmtId="0" fontId="8" fillId="0" borderId="20" xfId="88" applyFont="1" applyBorder="1" applyAlignment="1">
      <alignment horizontal="centerContinuous" vertical="center"/>
    </xf>
    <xf numFmtId="0" fontId="8" fillId="0" borderId="0" xfId="88" applyFont="1" applyBorder="1" applyAlignment="1">
      <alignment horizontal="center"/>
    </xf>
    <xf numFmtId="0" fontId="8" fillId="0" borderId="21" xfId="88" applyFont="1" applyBorder="1" applyAlignment="1">
      <alignment horizontal="center"/>
    </xf>
    <xf numFmtId="0" fontId="8" fillId="0" borderId="22" xfId="88" applyFont="1" applyBorder="1" applyAlignment="1">
      <alignment horizontal="center"/>
    </xf>
    <xf numFmtId="0" fontId="8" fillId="0" borderId="23" xfId="88" applyFont="1" applyBorder="1" applyAlignment="1">
      <alignment horizontal="center"/>
    </xf>
    <xf numFmtId="0" fontId="8" fillId="0" borderId="24" xfId="88" applyFont="1" applyBorder="1" applyAlignment="1">
      <alignment horizontal="center"/>
    </xf>
    <xf numFmtId="0" fontId="8" fillId="0" borderId="25" xfId="88" applyFont="1" applyBorder="1" applyAlignment="1">
      <alignment horizontal="center"/>
    </xf>
    <xf numFmtId="0" fontId="8" fillId="0" borderId="26" xfId="88" applyFont="1" applyBorder="1" applyAlignment="1">
      <alignment horizontal="center"/>
    </xf>
    <xf numFmtId="0" fontId="8" fillId="0" borderId="27" xfId="88" applyFont="1" applyBorder="1" applyAlignment="1">
      <alignment horizontal="centerContinuous" vertical="center"/>
    </xf>
    <xf numFmtId="3" fontId="12" fillId="0" borderId="0" xfId="88" applyNumberFormat="1" applyFont="1" applyBorder="1" applyAlignment="1">
      <alignment horizontal="center"/>
    </xf>
    <xf numFmtId="0" fontId="0" fillId="0" borderId="0" xfId="0" applyFont="1" applyAlignment="1">
      <alignment horizontal="justify"/>
    </xf>
    <xf numFmtId="0" fontId="5" fillId="0" borderId="21" xfId="0" applyFont="1" applyBorder="1" applyAlignment="1">
      <alignment horizontal="center"/>
    </xf>
    <xf numFmtId="0" fontId="5" fillId="0" borderId="28" xfId="0" applyFont="1" applyBorder="1" applyAlignment="1">
      <alignment horizontal="center" wrapText="1"/>
    </xf>
    <xf numFmtId="0" fontId="5" fillId="0" borderId="28" xfId="0" applyFont="1" applyBorder="1" applyAlignment="1">
      <alignment horizontal="center"/>
    </xf>
    <xf numFmtId="0" fontId="5" fillId="0" borderId="0" xfId="0" applyFont="1" applyAlignment="1">
      <alignment wrapText="1"/>
    </xf>
    <xf numFmtId="0" fontId="0" fillId="0" borderId="0" xfId="0" applyFont="1" applyAlignment="1">
      <alignment vertical="top" wrapText="1"/>
    </xf>
    <xf numFmtId="0" fontId="5" fillId="0" borderId="0" xfId="0" applyFont="1" applyAlignment="1">
      <alignment vertical="top" wrapText="1"/>
    </xf>
    <xf numFmtId="0" fontId="32" fillId="0" borderId="0" xfId="0" applyFont="1" applyAlignment="1">
      <alignment/>
    </xf>
    <xf numFmtId="0" fontId="33" fillId="0" borderId="0" xfId="0" applyFont="1" applyAlignment="1">
      <alignment/>
    </xf>
    <xf numFmtId="0" fontId="33" fillId="0" borderId="0" xfId="0" applyFont="1" applyAlignment="1">
      <alignment horizontal="justify" vertical="center"/>
    </xf>
    <xf numFmtId="0" fontId="0" fillId="0" borderId="0" xfId="0" applyFont="1" applyAlignment="1">
      <alignment wrapText="1"/>
    </xf>
    <xf numFmtId="0" fontId="0" fillId="0" borderId="0" xfId="0" applyFont="1" applyFill="1" applyAlignment="1">
      <alignment/>
    </xf>
    <xf numFmtId="0" fontId="6" fillId="0" borderId="0" xfId="0" applyFont="1" applyFill="1" applyAlignment="1">
      <alignment/>
    </xf>
    <xf numFmtId="49" fontId="6" fillId="0" borderId="0" xfId="0" applyNumberFormat="1" applyFont="1" applyFill="1" applyAlignment="1">
      <alignment/>
    </xf>
    <xf numFmtId="0" fontId="6" fillId="0" borderId="0" xfId="0" applyFont="1" applyFill="1" applyAlignment="1">
      <alignment horizontal="center"/>
    </xf>
    <xf numFmtId="0" fontId="9" fillId="0" borderId="0" xfId="0" applyFont="1" applyFill="1" applyAlignment="1">
      <alignment/>
    </xf>
    <xf numFmtId="0" fontId="4" fillId="0" borderId="29" xfId="88" applyFont="1" applyFill="1" applyBorder="1" applyAlignment="1">
      <alignment horizontal="center"/>
    </xf>
    <xf numFmtId="0" fontId="4" fillId="0" borderId="30" xfId="88" applyFont="1" applyFill="1" applyBorder="1" applyAlignment="1">
      <alignment horizontal="center"/>
    </xf>
    <xf numFmtId="0" fontId="4" fillId="0" borderId="31" xfId="88" applyFont="1" applyFill="1" applyBorder="1" applyAlignment="1">
      <alignment horizontal="center"/>
    </xf>
    <xf numFmtId="0" fontId="4" fillId="0" borderId="32" xfId="88" applyFont="1" applyFill="1" applyBorder="1" applyAlignment="1">
      <alignment horizontal="center"/>
    </xf>
    <xf numFmtId="0" fontId="4" fillId="0" borderId="33" xfId="88" applyFont="1" applyFill="1" applyBorder="1" applyAlignment="1">
      <alignment horizontal="center"/>
    </xf>
    <xf numFmtId="49" fontId="4" fillId="0" borderId="31" xfId="88" applyNumberFormat="1" applyFont="1" applyFill="1" applyBorder="1" applyAlignment="1">
      <alignment horizontal="center"/>
    </xf>
    <xf numFmtId="49" fontId="4" fillId="0" borderId="30" xfId="88" applyNumberFormat="1" applyFont="1" applyFill="1" applyBorder="1" applyAlignment="1">
      <alignment horizontal="center"/>
    </xf>
    <xf numFmtId="0" fontId="9" fillId="0" borderId="0" xfId="0" applyFont="1" applyAlignment="1">
      <alignment/>
    </xf>
    <xf numFmtId="0" fontId="8" fillId="0" borderId="34" xfId="88" applyFont="1" applyBorder="1" applyAlignment="1">
      <alignment horizontal="center"/>
    </xf>
    <xf numFmtId="0" fontId="0" fillId="0" borderId="0" xfId="0" applyAlignment="1">
      <alignment vertical="center"/>
    </xf>
    <xf numFmtId="0" fontId="13" fillId="0" borderId="0" xfId="0" applyFont="1" applyAlignment="1">
      <alignment horizontal="left"/>
    </xf>
    <xf numFmtId="0" fontId="0" fillId="0" borderId="0" xfId="0" applyFont="1" applyBorder="1" applyAlignment="1">
      <alignment horizontal="center"/>
    </xf>
    <xf numFmtId="0" fontId="0" fillId="0" borderId="35" xfId="0" applyFont="1" applyBorder="1" applyAlignment="1">
      <alignment/>
    </xf>
    <xf numFmtId="0" fontId="5" fillId="0" borderId="35" xfId="0" applyFont="1" applyBorder="1" applyAlignment="1">
      <alignment/>
    </xf>
    <xf numFmtId="0" fontId="0" fillId="0" borderId="0" xfId="0" applyFont="1" applyFill="1" applyBorder="1" applyAlignment="1">
      <alignment horizontal="center"/>
    </xf>
    <xf numFmtId="0" fontId="0" fillId="0" borderId="35" xfId="0" applyFont="1" applyBorder="1" applyAlignment="1">
      <alignment horizontal="left"/>
    </xf>
    <xf numFmtId="0" fontId="0" fillId="0" borderId="0" xfId="0" applyFont="1" applyAlignment="1">
      <alignment horizontal="left"/>
    </xf>
    <xf numFmtId="0" fontId="5" fillId="0" borderId="18" xfId="0" applyFont="1" applyBorder="1" applyAlignment="1">
      <alignment horizontal="left"/>
    </xf>
    <xf numFmtId="0" fontId="0" fillId="0" borderId="0" xfId="0" applyAlignment="1">
      <alignment horizontal="left"/>
    </xf>
    <xf numFmtId="49" fontId="0" fillId="0" borderId="35" xfId="0" applyNumberFormat="1" applyFont="1" applyBorder="1" applyAlignment="1">
      <alignment horizontal="left"/>
    </xf>
    <xf numFmtId="49" fontId="0" fillId="0" borderId="35" xfId="0" applyNumberFormat="1" applyFont="1" applyBorder="1" applyAlignment="1">
      <alignment horizontal="right" vertical="justify"/>
    </xf>
    <xf numFmtId="49" fontId="0" fillId="0" borderId="35" xfId="0" applyNumberFormat="1" applyFont="1" applyBorder="1" applyAlignment="1">
      <alignment horizontal="center"/>
    </xf>
    <xf numFmtId="49" fontId="0" fillId="0" borderId="35" xfId="0" applyNumberFormat="1" applyFont="1" applyBorder="1" applyAlignment="1">
      <alignment horizontal="right"/>
    </xf>
    <xf numFmtId="0" fontId="0" fillId="0" borderId="0" xfId="0" applyNumberFormat="1" applyFont="1" applyAlignment="1">
      <alignment/>
    </xf>
    <xf numFmtId="0" fontId="0" fillId="0" borderId="0" xfId="0" applyFont="1" applyFill="1" applyAlignment="1">
      <alignment horizontal="left" vertical="top" wrapText="1"/>
    </xf>
    <xf numFmtId="0" fontId="0" fillId="0" borderId="0" xfId="0" applyFont="1" applyAlignment="1">
      <alignment horizontal="left" vertical="top"/>
    </xf>
    <xf numFmtId="0" fontId="0" fillId="0" borderId="0" xfId="0" applyFont="1" applyFill="1" applyAlignment="1">
      <alignment horizontal="justify" vertical="top" wrapText="1"/>
    </xf>
    <xf numFmtId="0" fontId="0" fillId="0" borderId="0" xfId="0" applyFont="1" applyFill="1" applyAlignment="1">
      <alignment horizontal="left" vertical="top"/>
    </xf>
    <xf numFmtId="49" fontId="0" fillId="0" borderId="0" xfId="0" applyNumberFormat="1" applyFont="1" applyAlignment="1">
      <alignment horizontal="left" vertical="top"/>
    </xf>
    <xf numFmtId="0" fontId="0" fillId="0" borderId="0" xfId="0" applyFont="1" applyFill="1" applyAlignment="1">
      <alignment horizontal="left"/>
    </xf>
    <xf numFmtId="49" fontId="0" fillId="0" borderId="0" xfId="0" applyNumberFormat="1" applyFont="1" applyFill="1" applyAlignment="1">
      <alignment horizontal="left" vertical="top" wrapText="1"/>
    </xf>
    <xf numFmtId="0" fontId="0" fillId="0" borderId="0" xfId="0" applyNumberFormat="1" applyFont="1" applyFill="1" applyAlignment="1">
      <alignment/>
    </xf>
    <xf numFmtId="49" fontId="0" fillId="0" borderId="0" xfId="0" applyNumberFormat="1" applyFont="1" applyAlignment="1">
      <alignment horizontal="left"/>
    </xf>
    <xf numFmtId="4" fontId="0" fillId="0" borderId="0" xfId="88" applyNumberFormat="1" applyFont="1" applyFill="1" applyAlignment="1">
      <alignment horizontal="center"/>
    </xf>
    <xf numFmtId="4" fontId="0" fillId="0" borderId="0" xfId="0" applyNumberFormat="1" applyFont="1" applyAlignment="1">
      <alignment/>
    </xf>
    <xf numFmtId="4" fontId="9" fillId="0" borderId="0" xfId="0" applyNumberFormat="1" applyFont="1" applyFill="1" applyAlignment="1">
      <alignment/>
    </xf>
    <xf numFmtId="4" fontId="9" fillId="0" borderId="0" xfId="0" applyNumberFormat="1" applyFont="1" applyFill="1" applyAlignment="1">
      <alignment/>
    </xf>
    <xf numFmtId="4" fontId="7" fillId="0" borderId="0" xfId="0" applyNumberFormat="1" applyFont="1" applyFill="1" applyAlignment="1">
      <alignment/>
    </xf>
    <xf numFmtId="4" fontId="9" fillId="0" borderId="0" xfId="0" applyNumberFormat="1" applyFont="1" applyAlignment="1">
      <alignment/>
    </xf>
    <xf numFmtId="4" fontId="9" fillId="0" borderId="0" xfId="0" applyNumberFormat="1" applyFont="1" applyAlignment="1">
      <alignment/>
    </xf>
    <xf numFmtId="0" fontId="0" fillId="0" borderId="0" xfId="89" applyFont="1">
      <alignment/>
      <protection/>
    </xf>
    <xf numFmtId="0" fontId="0" fillId="0" borderId="0" xfId="0" applyAlignment="1">
      <alignment horizontal="right"/>
    </xf>
    <xf numFmtId="0" fontId="0" fillId="0" borderId="0" xfId="0" applyAlignment="1">
      <alignment horizontal="center"/>
    </xf>
    <xf numFmtId="0" fontId="35" fillId="0" borderId="0" xfId="89" applyFont="1">
      <alignment/>
      <protection/>
    </xf>
    <xf numFmtId="0" fontId="13" fillId="0" borderId="0" xfId="89" applyFont="1">
      <alignment/>
      <protection/>
    </xf>
    <xf numFmtId="0" fontId="36" fillId="0" borderId="0" xfId="89" applyFont="1">
      <alignment/>
      <protection/>
    </xf>
    <xf numFmtId="0" fontId="5" fillId="0" borderId="0" xfId="89" applyFont="1">
      <alignment/>
      <protection/>
    </xf>
    <xf numFmtId="0" fontId="5" fillId="0" borderId="0" xfId="89" applyFont="1" applyAlignment="1">
      <alignment/>
      <protection/>
    </xf>
    <xf numFmtId="49" fontId="5" fillId="0" borderId="18" xfId="0" applyNumberFormat="1" applyFont="1" applyBorder="1" applyAlignment="1">
      <alignment horizontal="center"/>
    </xf>
    <xf numFmtId="0" fontId="0" fillId="0" borderId="0" xfId="0" applyFont="1" applyBorder="1" applyAlignment="1">
      <alignment horizontal="left"/>
    </xf>
    <xf numFmtId="49" fontId="0" fillId="0" borderId="18" xfId="0" applyNumberFormat="1" applyFont="1" applyBorder="1" applyAlignment="1">
      <alignment horizontal="right"/>
    </xf>
    <xf numFmtId="0" fontId="6" fillId="0" borderId="0" xfId="0" applyFont="1" applyAlignment="1">
      <alignment/>
    </xf>
    <xf numFmtId="0" fontId="4" fillId="0" borderId="0" xfId="0" applyFont="1" applyBorder="1" applyAlignment="1">
      <alignment horizontal="center"/>
    </xf>
    <xf numFmtId="0" fontId="4" fillId="0" borderId="36" xfId="0" applyFont="1" applyBorder="1" applyAlignment="1">
      <alignment horizontal="center" vertical="center"/>
    </xf>
    <xf numFmtId="0" fontId="4" fillId="0" borderId="21" xfId="0" applyFont="1" applyFill="1" applyBorder="1" applyAlignment="1">
      <alignment horizontal="center"/>
    </xf>
    <xf numFmtId="49" fontId="4" fillId="0" borderId="21" xfId="0" applyNumberFormat="1" applyFont="1" applyFill="1" applyBorder="1" applyAlignment="1">
      <alignment horizontal="center"/>
    </xf>
    <xf numFmtId="0" fontId="38" fillId="0" borderId="35" xfId="0" applyFont="1" applyBorder="1" applyAlignment="1" quotePrefix="1">
      <alignment horizontal="center"/>
    </xf>
    <xf numFmtId="49" fontId="4" fillId="0" borderId="21" xfId="0" applyNumberFormat="1" applyFont="1" applyFill="1" applyBorder="1" applyAlignment="1">
      <alignment horizontal="left"/>
    </xf>
    <xf numFmtId="0" fontId="6" fillId="0" borderId="21" xfId="0" applyFont="1" applyBorder="1" applyAlignment="1">
      <alignment/>
    </xf>
    <xf numFmtId="0" fontId="6" fillId="0" borderId="21" xfId="0" applyFont="1" applyBorder="1" applyAlignment="1">
      <alignment horizontal="center"/>
    </xf>
    <xf numFmtId="0" fontId="6" fillId="0" borderId="18" xfId="0" applyFont="1" applyBorder="1" applyAlignment="1">
      <alignment horizontal="center"/>
    </xf>
    <xf numFmtId="0" fontId="4" fillId="0" borderId="18" xfId="0" applyFont="1" applyFill="1" applyBorder="1" applyAlignment="1">
      <alignment horizontal="center"/>
    </xf>
    <xf numFmtId="49" fontId="4" fillId="0" borderId="18" xfId="0" applyNumberFormat="1" applyFont="1" applyFill="1" applyBorder="1" applyAlignment="1">
      <alignment horizontal="center"/>
    </xf>
    <xf numFmtId="0" fontId="6" fillId="0" borderId="18" xfId="0" applyFont="1" applyBorder="1" applyAlignment="1">
      <alignment/>
    </xf>
    <xf numFmtId="0" fontId="12" fillId="0" borderId="18" xfId="0" applyFont="1" applyBorder="1" applyAlignment="1">
      <alignment horizontal="center"/>
    </xf>
    <xf numFmtId="0" fontId="38" fillId="0" borderId="37" xfId="0" applyFont="1" applyBorder="1" applyAlignment="1">
      <alignment horizontal="center"/>
    </xf>
    <xf numFmtId="198" fontId="39" fillId="0" borderId="18" xfId="0" applyNumberFormat="1" applyFont="1" applyBorder="1" applyAlignment="1">
      <alignment/>
    </xf>
    <xf numFmtId="198" fontId="40" fillId="0" borderId="18" xfId="0" applyNumberFormat="1" applyFont="1" applyBorder="1" applyAlignment="1">
      <alignment horizontal="center"/>
    </xf>
    <xf numFmtId="198" fontId="38" fillId="0" borderId="18" xfId="0" applyNumberFormat="1" applyFont="1" applyBorder="1" applyAlignment="1">
      <alignment horizontal="center"/>
    </xf>
    <xf numFmtId="1" fontId="40" fillId="0" borderId="18" xfId="0" applyNumberFormat="1" applyFont="1" applyBorder="1" applyAlignment="1">
      <alignment horizontal="center"/>
    </xf>
    <xf numFmtId="198" fontId="38" fillId="0" borderId="18" xfId="0" applyNumberFormat="1" applyFont="1" applyBorder="1" applyAlignment="1">
      <alignment horizontal="left"/>
    </xf>
    <xf numFmtId="0" fontId="38" fillId="0" borderId="0" xfId="0" applyFont="1" applyBorder="1" applyAlignment="1">
      <alignment horizontal="center"/>
    </xf>
    <xf numFmtId="0" fontId="6" fillId="37" borderId="18" xfId="0" applyFont="1" applyFill="1" applyBorder="1" applyAlignment="1">
      <alignment/>
    </xf>
    <xf numFmtId="0" fontId="6" fillId="37" borderId="18" xfId="0" applyFont="1" applyFill="1" applyBorder="1" applyAlignment="1">
      <alignment horizontal="left"/>
    </xf>
    <xf numFmtId="0" fontId="6" fillId="0" borderId="18" xfId="0" applyFont="1" applyFill="1" applyBorder="1" applyAlignment="1">
      <alignment/>
    </xf>
    <xf numFmtId="198" fontId="38" fillId="0" borderId="18" xfId="0" applyNumberFormat="1" applyFont="1" applyBorder="1" applyAlignment="1">
      <alignment horizontal="center" vertical="top"/>
    </xf>
    <xf numFmtId="0" fontId="12" fillId="0" borderId="0" xfId="0" applyFont="1" applyBorder="1" applyAlignment="1">
      <alignment horizontal="center"/>
    </xf>
    <xf numFmtId="0" fontId="6" fillId="0" borderId="0" xfId="0" applyFont="1" applyBorder="1" applyAlignment="1">
      <alignment/>
    </xf>
    <xf numFmtId="0" fontId="6" fillId="0" borderId="21" xfId="0" applyFont="1" applyFill="1" applyBorder="1" applyAlignment="1">
      <alignment horizontal="center"/>
    </xf>
    <xf numFmtId="0" fontId="6" fillId="0" borderId="21" xfId="0" applyFont="1" applyBorder="1" applyAlignment="1">
      <alignment horizontal="left"/>
    </xf>
    <xf numFmtId="198" fontId="41" fillId="0" borderId="18" xfId="0" applyNumberFormat="1" applyFont="1" applyBorder="1" applyAlignment="1">
      <alignment horizontal="center"/>
    </xf>
    <xf numFmtId="0" fontId="6" fillId="0" borderId="18" xfId="0" applyFont="1" applyFill="1" applyBorder="1" applyAlignment="1">
      <alignment horizontal="center"/>
    </xf>
    <xf numFmtId="0" fontId="6" fillId="0" borderId="37" xfId="0" applyFont="1" applyBorder="1" applyAlignment="1">
      <alignment horizontal="center"/>
    </xf>
    <xf numFmtId="0" fontId="6" fillId="0" borderId="18" xfId="0" applyFont="1" applyBorder="1" applyAlignment="1">
      <alignment horizontal="left"/>
    </xf>
    <xf numFmtId="0" fontId="42" fillId="37" borderId="18" xfId="0" applyFont="1" applyFill="1" applyBorder="1" applyAlignment="1">
      <alignment/>
    </xf>
    <xf numFmtId="0" fontId="38" fillId="0" borderId="35" xfId="0" applyFont="1" applyBorder="1" applyAlignment="1">
      <alignment horizontal="center"/>
    </xf>
    <xf numFmtId="0" fontId="12" fillId="0" borderId="37" xfId="0" applyFont="1" applyBorder="1" applyAlignment="1">
      <alignment horizontal="center"/>
    </xf>
    <xf numFmtId="0" fontId="38" fillId="0" borderId="18" xfId="0" applyFont="1" applyBorder="1" applyAlignment="1">
      <alignment horizontal="center"/>
    </xf>
    <xf numFmtId="0" fontId="6" fillId="0" borderId="0" xfId="0" applyFont="1" applyBorder="1" applyAlignment="1">
      <alignment horizontal="center"/>
    </xf>
    <xf numFmtId="198" fontId="6" fillId="0" borderId="18" xfId="0" applyNumberFormat="1" applyFont="1" applyBorder="1" applyAlignment="1">
      <alignment horizontal="center"/>
    </xf>
    <xf numFmtId="198" fontId="6" fillId="0" borderId="21" xfId="0" applyNumberFormat="1" applyFont="1" applyBorder="1" applyAlignment="1">
      <alignment horizontal="center"/>
    </xf>
    <xf numFmtId="198" fontId="4" fillId="0" borderId="21" xfId="0" applyNumberFormat="1" applyFont="1" applyBorder="1" applyAlignment="1">
      <alignment horizontal="center"/>
    </xf>
    <xf numFmtId="198" fontId="43" fillId="0" borderId="21" xfId="0" applyNumberFormat="1" applyFont="1" applyBorder="1" applyAlignment="1">
      <alignment horizontal="center" vertical="top"/>
    </xf>
    <xf numFmtId="1" fontId="43" fillId="0" borderId="18" xfId="0" applyNumberFormat="1" applyFont="1" applyBorder="1" applyAlignment="1">
      <alignment horizontal="center"/>
    </xf>
    <xf numFmtId="0" fontId="6" fillId="0" borderId="0" xfId="0" applyFont="1" applyFill="1" applyBorder="1" applyAlignment="1">
      <alignment horizontal="center"/>
    </xf>
    <xf numFmtId="49" fontId="4" fillId="0" borderId="0" xfId="0" applyNumberFormat="1" applyFont="1" applyFill="1" applyBorder="1" applyAlignment="1">
      <alignment horizontal="center"/>
    </xf>
    <xf numFmtId="198" fontId="4" fillId="0" borderId="18" xfId="0" applyNumberFormat="1" applyFont="1" applyBorder="1" applyAlignment="1">
      <alignment horizontal="center"/>
    </xf>
    <xf numFmtId="198" fontId="43" fillId="0" borderId="18" xfId="0" applyNumberFormat="1" applyFont="1" applyBorder="1" applyAlignment="1">
      <alignment horizontal="center" vertical="top"/>
    </xf>
    <xf numFmtId="198" fontId="6" fillId="0" borderId="18" xfId="0" applyNumberFormat="1" applyFont="1" applyBorder="1" applyAlignment="1">
      <alignment horizontal="center" vertical="top"/>
    </xf>
    <xf numFmtId="0" fontId="6" fillId="0" borderId="35" xfId="0" applyFont="1" applyBorder="1" applyAlignment="1">
      <alignment horizontal="center"/>
    </xf>
    <xf numFmtId="198" fontId="38" fillId="0" borderId="18" xfId="0" applyNumberFormat="1" applyFont="1" applyBorder="1" applyAlignment="1">
      <alignment vertical="top"/>
    </xf>
    <xf numFmtId="198" fontId="6" fillId="0" borderId="0" xfId="0" applyNumberFormat="1" applyFont="1" applyBorder="1" applyAlignment="1">
      <alignment vertical="top"/>
    </xf>
    <xf numFmtId="198" fontId="6" fillId="0" borderId="0" xfId="0" applyNumberFormat="1" applyFont="1" applyBorder="1" applyAlignment="1">
      <alignment horizontal="center"/>
    </xf>
    <xf numFmtId="198" fontId="4" fillId="0" borderId="0" xfId="0" applyNumberFormat="1" applyFont="1" applyBorder="1" applyAlignment="1">
      <alignment horizontal="center" vertical="top"/>
    </xf>
    <xf numFmtId="1" fontId="6" fillId="0" borderId="0" xfId="0" applyNumberFormat="1" applyFont="1" applyBorder="1" applyAlignment="1">
      <alignment horizontal="center"/>
    </xf>
    <xf numFmtId="1" fontId="43" fillId="0" borderId="21" xfId="0" applyNumberFormat="1" applyFont="1" applyBorder="1" applyAlignment="1">
      <alignment horizontal="center"/>
    </xf>
    <xf numFmtId="198" fontId="6" fillId="0" borderId="18" xfId="0" applyNumberFormat="1" applyFont="1" applyBorder="1" applyAlignment="1">
      <alignment/>
    </xf>
    <xf numFmtId="0" fontId="42" fillId="0" borderId="18" xfId="0" applyFont="1" applyFill="1" applyBorder="1" applyAlignment="1">
      <alignment/>
    </xf>
    <xf numFmtId="198" fontId="6" fillId="0" borderId="18" xfId="0" applyNumberFormat="1" applyFont="1" applyBorder="1" applyAlignment="1">
      <alignment vertical="top"/>
    </xf>
    <xf numFmtId="0" fontId="42" fillId="37" borderId="18" xfId="0" applyFont="1" applyFill="1" applyBorder="1" applyAlignment="1">
      <alignment horizontal="left"/>
    </xf>
    <xf numFmtId="198" fontId="43" fillId="0" borderId="18" xfId="0" applyNumberFormat="1" applyFont="1" applyBorder="1" applyAlignment="1">
      <alignment/>
    </xf>
    <xf numFmtId="198" fontId="44" fillId="0" borderId="18" xfId="0" applyNumberFormat="1" applyFont="1" applyBorder="1" applyAlignment="1">
      <alignment horizontal="center"/>
    </xf>
    <xf numFmtId="198" fontId="43" fillId="0" borderId="18" xfId="0" applyNumberFormat="1" applyFont="1" applyBorder="1" applyAlignment="1">
      <alignment horizontal="center"/>
    </xf>
    <xf numFmtId="0" fontId="6" fillId="0" borderId="0" xfId="0" applyFont="1" applyAlignment="1">
      <alignment horizontal="center"/>
    </xf>
    <xf numFmtId="0" fontId="5" fillId="0" borderId="0" xfId="0" applyFont="1" applyBorder="1" applyAlignment="1">
      <alignment horizontal="center"/>
    </xf>
    <xf numFmtId="0" fontId="5" fillId="0" borderId="35" xfId="0" applyFont="1" applyBorder="1" applyAlignment="1">
      <alignment horizontal="center"/>
    </xf>
    <xf numFmtId="0" fontId="5" fillId="0" borderId="35" xfId="0" applyFont="1" applyBorder="1" applyAlignment="1">
      <alignment horizontal="left"/>
    </xf>
    <xf numFmtId="4" fontId="6" fillId="0" borderId="0" xfId="88" applyNumberFormat="1" applyFont="1" applyFill="1" applyBorder="1" applyAlignment="1">
      <alignment horizontal="center"/>
    </xf>
    <xf numFmtId="4" fontId="6" fillId="0" borderId="0" xfId="0" applyNumberFormat="1" applyFont="1" applyFill="1" applyAlignment="1">
      <alignment horizontal="center"/>
    </xf>
    <xf numFmtId="4" fontId="6" fillId="0" borderId="0" xfId="0" applyNumberFormat="1" applyFont="1" applyFill="1" applyAlignment="1">
      <alignment horizontal="center"/>
    </xf>
    <xf numFmtId="4" fontId="4" fillId="0" borderId="0" xfId="88" applyNumberFormat="1" applyFont="1" applyFill="1" applyAlignment="1">
      <alignment horizontal="center"/>
    </xf>
    <xf numFmtId="4" fontId="4" fillId="0" borderId="25" xfId="88" applyNumberFormat="1" applyFont="1" applyFill="1" applyBorder="1" applyAlignment="1">
      <alignment horizontal="center"/>
    </xf>
    <xf numFmtId="4" fontId="11" fillId="0" borderId="0" xfId="88" applyNumberFormat="1" applyFont="1" applyFill="1" applyAlignment="1">
      <alignment horizontal="center"/>
    </xf>
    <xf numFmtId="4" fontId="11" fillId="0" borderId="0" xfId="0" applyNumberFormat="1" applyFont="1" applyFill="1" applyAlignment="1">
      <alignment horizontal="center"/>
    </xf>
    <xf numFmtId="4" fontId="9" fillId="0" borderId="0" xfId="88" applyNumberFormat="1" applyFont="1" applyAlignment="1">
      <alignment/>
    </xf>
    <xf numFmtId="4" fontId="4" fillId="0" borderId="25" xfId="88" applyNumberFormat="1" applyFont="1" applyBorder="1" applyAlignment="1">
      <alignment horizontal="center"/>
    </xf>
    <xf numFmtId="4" fontId="8" fillId="37" borderId="27" xfId="88" applyNumberFormat="1" applyFont="1" applyFill="1" applyBorder="1" applyAlignment="1">
      <alignment horizontal="center" vertical="center" wrapText="1"/>
    </xf>
    <xf numFmtId="4" fontId="7" fillId="0" borderId="0" xfId="88" applyNumberFormat="1" applyFont="1" applyBorder="1" applyAlignment="1">
      <alignment/>
    </xf>
    <xf numFmtId="4" fontId="11" fillId="0" borderId="0" xfId="88" applyNumberFormat="1" applyFont="1" applyAlignment="1">
      <alignment horizontal="center"/>
    </xf>
    <xf numFmtId="4" fontId="11" fillId="0" borderId="0" xfId="0" applyNumberFormat="1" applyFont="1" applyAlignment="1">
      <alignment horizontal="center"/>
    </xf>
    <xf numFmtId="4" fontId="6" fillId="0" borderId="0" xfId="0" applyNumberFormat="1" applyFont="1" applyFill="1" applyBorder="1" applyAlignment="1">
      <alignment horizontal="center"/>
    </xf>
    <xf numFmtId="4" fontId="5" fillId="0" borderId="0" xfId="0" applyNumberFormat="1" applyFont="1" applyAlignment="1">
      <alignment vertical="center"/>
    </xf>
    <xf numFmtId="4" fontId="8" fillId="37" borderId="38" xfId="88" applyNumberFormat="1" applyFont="1" applyFill="1" applyBorder="1" applyAlignment="1">
      <alignment horizontal="center" vertical="center" wrapText="1"/>
    </xf>
    <xf numFmtId="198" fontId="43" fillId="0" borderId="35" xfId="0" applyNumberFormat="1" applyFont="1" applyBorder="1" applyAlignment="1">
      <alignment horizontal="center" vertical="top"/>
    </xf>
    <xf numFmtId="198" fontId="38" fillId="0" borderId="18" xfId="0" applyNumberFormat="1" applyFont="1" applyBorder="1" applyAlignment="1">
      <alignment horizontal="center" vertical="center"/>
    </xf>
    <xf numFmtId="4" fontId="0" fillId="0" borderId="0" xfId="88" applyNumberFormat="1" applyFont="1" applyFill="1" applyAlignment="1">
      <alignment/>
    </xf>
    <xf numFmtId="4" fontId="5" fillId="0" borderId="0" xfId="88" applyNumberFormat="1" applyFont="1" applyFill="1" applyAlignment="1">
      <alignment/>
    </xf>
    <xf numFmtId="4" fontId="5" fillId="0" borderId="0" xfId="88" applyNumberFormat="1" applyFont="1" applyFill="1" applyBorder="1" applyAlignment="1">
      <alignment/>
    </xf>
    <xf numFmtId="4" fontId="0" fillId="0" borderId="0" xfId="90" applyNumberFormat="1" applyFont="1" applyFill="1">
      <alignment/>
      <protection/>
    </xf>
    <xf numFmtId="4" fontId="5" fillId="0" borderId="0" xfId="90" applyNumberFormat="1" applyFont="1" applyFill="1">
      <alignment/>
      <protection/>
    </xf>
    <xf numFmtId="0" fontId="12" fillId="0" borderId="35" xfId="0" applyFont="1" applyBorder="1" applyAlignment="1">
      <alignment horizontal="center"/>
    </xf>
    <xf numFmtId="0" fontId="6" fillId="37" borderId="0" xfId="0" applyFont="1" applyFill="1" applyBorder="1" applyAlignment="1">
      <alignment/>
    </xf>
    <xf numFmtId="198" fontId="38" fillId="0" borderId="0" xfId="0" applyNumberFormat="1" applyFont="1" applyBorder="1" applyAlignment="1">
      <alignment horizontal="center"/>
    </xf>
    <xf numFmtId="198" fontId="41" fillId="0" borderId="0" xfId="0" applyNumberFormat="1" applyFont="1" applyBorder="1" applyAlignment="1">
      <alignment horizontal="center"/>
    </xf>
    <xf numFmtId="198" fontId="40" fillId="0" borderId="0" xfId="0" applyNumberFormat="1" applyFont="1" applyBorder="1" applyAlignment="1">
      <alignment horizontal="center"/>
    </xf>
    <xf numFmtId="0" fontId="6" fillId="0" borderId="36" xfId="0" applyFont="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0" fillId="0" borderId="18" xfId="0" applyFont="1" applyBorder="1" applyAlignment="1">
      <alignment horizontal="left"/>
    </xf>
    <xf numFmtId="0" fontId="4" fillId="0" borderId="41" xfId="0" applyFont="1" applyFill="1" applyBorder="1" applyAlignment="1">
      <alignment horizontal="center"/>
    </xf>
    <xf numFmtId="0" fontId="6" fillId="0" borderId="42" xfId="0" applyFont="1" applyFill="1" applyBorder="1" applyAlignment="1">
      <alignment horizontal="center"/>
    </xf>
    <xf numFmtId="49" fontId="6" fillId="0" borderId="42" xfId="0" applyNumberFormat="1" applyFont="1" applyFill="1" applyBorder="1" applyAlignment="1">
      <alignment horizontal="center"/>
    </xf>
    <xf numFmtId="0" fontId="4" fillId="0" borderId="42" xfId="0" applyFont="1" applyFill="1" applyBorder="1" applyAlignment="1">
      <alignment horizontal="left"/>
    </xf>
    <xf numFmtId="0" fontId="4" fillId="0" borderId="43" xfId="0" applyFont="1" applyFill="1" applyBorder="1" applyAlignment="1">
      <alignment horizontal="center"/>
    </xf>
    <xf numFmtId="0" fontId="6" fillId="0" borderId="44" xfId="0" applyFont="1" applyFill="1" applyBorder="1" applyAlignment="1">
      <alignment horizontal="center"/>
    </xf>
    <xf numFmtId="49" fontId="4" fillId="0" borderId="44" xfId="0" applyNumberFormat="1" applyFont="1" applyFill="1" applyBorder="1" applyAlignment="1">
      <alignment horizontal="center"/>
    </xf>
    <xf numFmtId="49" fontId="6" fillId="0" borderId="44" xfId="0" applyNumberFormat="1" applyFont="1" applyFill="1" applyBorder="1" applyAlignment="1">
      <alignment horizontal="center"/>
    </xf>
    <xf numFmtId="0" fontId="4" fillId="0" borderId="44" xfId="0" applyFont="1" applyFill="1" applyBorder="1" applyAlignment="1">
      <alignment/>
    </xf>
    <xf numFmtId="0" fontId="6" fillId="0" borderId="43" xfId="0" applyFont="1" applyFill="1" applyBorder="1" applyAlignment="1">
      <alignment horizontal="center"/>
    </xf>
    <xf numFmtId="0" fontId="6" fillId="0" borderId="44" xfId="0" applyFont="1" applyFill="1" applyBorder="1" applyAlignment="1">
      <alignment horizontal="center"/>
    </xf>
    <xf numFmtId="0" fontId="4" fillId="0" borderId="44" xfId="0" applyFont="1" applyFill="1" applyBorder="1" applyAlignment="1">
      <alignment horizontal="center"/>
    </xf>
    <xf numFmtId="49" fontId="6" fillId="0" borderId="44" xfId="0" applyNumberFormat="1" applyFont="1" applyFill="1" applyBorder="1" applyAlignment="1">
      <alignment horizontal="center"/>
    </xf>
    <xf numFmtId="0" fontId="4" fillId="0" borderId="45" xfId="0" applyFont="1" applyFill="1" applyBorder="1" applyAlignment="1">
      <alignment horizontal="left"/>
    </xf>
    <xf numFmtId="0" fontId="6" fillId="0" borderId="43" xfId="0" applyFont="1" applyFill="1" applyBorder="1" applyAlignment="1">
      <alignment horizontal="center"/>
    </xf>
    <xf numFmtId="0" fontId="6" fillId="0" borderId="45" xfId="0" applyFont="1" applyFill="1" applyBorder="1" applyAlignment="1">
      <alignment horizontal="center"/>
    </xf>
    <xf numFmtId="3" fontId="31" fillId="0" borderId="42" xfId="88" applyNumberFormat="1" applyFont="1" applyBorder="1" applyAlignment="1">
      <alignment horizontal="center"/>
    </xf>
    <xf numFmtId="0" fontId="4" fillId="0" borderId="42" xfId="0" applyFont="1" applyBorder="1" applyAlignment="1">
      <alignment horizontal="left"/>
    </xf>
    <xf numFmtId="3" fontId="12" fillId="0" borderId="44" xfId="88" applyNumberFormat="1" applyFont="1" applyBorder="1" applyAlignment="1">
      <alignment horizontal="center"/>
    </xf>
    <xf numFmtId="0" fontId="4" fillId="0" borderId="44" xfId="0" applyFont="1" applyBorder="1" applyAlignment="1">
      <alignment/>
    </xf>
    <xf numFmtId="3" fontId="4" fillId="0" borderId="44" xfId="88" applyNumberFormat="1" applyFont="1" applyBorder="1" applyAlignment="1">
      <alignment horizontal="center"/>
    </xf>
    <xf numFmtId="49" fontId="6" fillId="0" borderId="44" xfId="88" applyNumberFormat="1" applyFont="1" applyBorder="1" applyAlignment="1">
      <alignment horizontal="center"/>
    </xf>
    <xf numFmtId="0" fontId="6" fillId="0" borderId="44" xfId="0" applyFont="1" applyBorder="1" applyAlignment="1">
      <alignment/>
    </xf>
    <xf numFmtId="49" fontId="4" fillId="0" borderId="44" xfId="88" applyNumberFormat="1" applyFont="1" applyBorder="1" applyAlignment="1">
      <alignment horizontal="center"/>
    </xf>
    <xf numFmtId="3" fontId="12" fillId="0" borderId="46" xfId="88" applyNumberFormat="1" applyFont="1" applyBorder="1" applyAlignment="1">
      <alignment horizontal="center"/>
    </xf>
    <xf numFmtId="49" fontId="6" fillId="0" borderId="46" xfId="88" applyNumberFormat="1" applyFont="1" applyBorder="1" applyAlignment="1">
      <alignment horizontal="center"/>
    </xf>
    <xf numFmtId="0" fontId="6" fillId="0" borderId="46" xfId="0" applyFont="1" applyBorder="1" applyAlignment="1">
      <alignment/>
    </xf>
    <xf numFmtId="3" fontId="12" fillId="0" borderId="23" xfId="88" applyNumberFormat="1" applyFont="1" applyBorder="1" applyAlignment="1">
      <alignment horizontal="center"/>
    </xf>
    <xf numFmtId="3" fontId="12" fillId="0" borderId="26" xfId="88" applyNumberFormat="1" applyFont="1" applyBorder="1" applyAlignment="1">
      <alignment horizontal="center"/>
    </xf>
    <xf numFmtId="3" fontId="31" fillId="0" borderId="41" xfId="88" applyNumberFormat="1" applyFont="1" applyBorder="1" applyAlignment="1">
      <alignment horizontal="center"/>
    </xf>
    <xf numFmtId="49" fontId="4" fillId="0" borderId="43" xfId="88" applyNumberFormat="1" applyFont="1" applyBorder="1" applyAlignment="1">
      <alignment horizontal="center"/>
    </xf>
    <xf numFmtId="3" fontId="12" fillId="0" borderId="43" xfId="88" applyNumberFormat="1" applyFont="1" applyBorder="1" applyAlignment="1">
      <alignment horizontal="center"/>
    </xf>
    <xf numFmtId="0" fontId="9" fillId="0" borderId="0" xfId="0" applyFont="1" applyFill="1" applyAlignment="1" quotePrefix="1">
      <alignment/>
    </xf>
    <xf numFmtId="4" fontId="8" fillId="0" borderId="19" xfId="88" applyNumberFormat="1" applyFont="1" applyFill="1" applyBorder="1" applyAlignment="1">
      <alignment horizontal="center" vertical="center" wrapText="1"/>
    </xf>
    <xf numFmtId="4" fontId="8" fillId="0" borderId="27" xfId="88" applyNumberFormat="1" applyFont="1" applyFill="1" applyBorder="1" applyAlignment="1">
      <alignment horizontal="center" vertical="center" wrapText="1"/>
    </xf>
    <xf numFmtId="4" fontId="8" fillId="37" borderId="20" xfId="88" applyNumberFormat="1" applyFont="1" applyFill="1" applyBorder="1" applyAlignment="1">
      <alignment horizontal="center" vertical="center" wrapText="1"/>
    </xf>
    <xf numFmtId="4" fontId="0" fillId="0" borderId="0" xfId="0" applyNumberFormat="1" applyFont="1" applyFill="1" applyAlignment="1">
      <alignment/>
    </xf>
    <xf numFmtId="4" fontId="8" fillId="0" borderId="20" xfId="0" applyNumberFormat="1" applyFont="1" applyBorder="1" applyAlignment="1">
      <alignment horizontal="center" vertical="center" wrapText="1"/>
    </xf>
    <xf numFmtId="0" fontId="6" fillId="0" borderId="44" xfId="0" applyFont="1" applyFill="1" applyBorder="1" applyAlignment="1">
      <alignment horizontal="left"/>
    </xf>
    <xf numFmtId="0" fontId="6" fillId="0" borderId="45" xfId="0" applyFont="1" applyFill="1" applyBorder="1" applyAlignment="1">
      <alignment horizontal="left"/>
    </xf>
    <xf numFmtId="0" fontId="6" fillId="0" borderId="45" xfId="0" applyFont="1" applyFill="1" applyBorder="1" applyAlignment="1">
      <alignment horizontal="left"/>
    </xf>
    <xf numFmtId="0" fontId="6" fillId="0" borderId="47" xfId="0" applyFont="1" applyFill="1" applyBorder="1" applyAlignment="1">
      <alignment horizontal="center"/>
    </xf>
    <xf numFmtId="0" fontId="6" fillId="0" borderId="46" xfId="0" applyFont="1" applyFill="1" applyBorder="1" applyAlignment="1">
      <alignment horizontal="center"/>
    </xf>
    <xf numFmtId="0" fontId="6" fillId="0" borderId="48" xfId="0" applyFont="1" applyFill="1" applyBorder="1" applyAlignment="1">
      <alignment horizontal="center"/>
    </xf>
    <xf numFmtId="49" fontId="6" fillId="0" borderId="46" xfId="0" applyNumberFormat="1" applyFont="1" applyFill="1" applyBorder="1" applyAlignment="1">
      <alignment horizontal="center"/>
    </xf>
    <xf numFmtId="4" fontId="9" fillId="0" borderId="0" xfId="88" applyNumberFormat="1" applyFont="1" applyFill="1" applyAlignment="1">
      <alignment/>
    </xf>
    <xf numFmtId="4" fontId="7" fillId="0" borderId="0" xfId="88" applyNumberFormat="1" applyFont="1" applyFill="1" applyBorder="1" applyAlignment="1">
      <alignment/>
    </xf>
    <xf numFmtId="0" fontId="0" fillId="0" borderId="0" xfId="0" applyFont="1" applyFill="1" applyAlignment="1" quotePrefix="1">
      <alignment horizontal="left" vertical="top" wrapText="1"/>
    </xf>
    <xf numFmtId="3" fontId="4" fillId="0" borderId="42" xfId="88" applyNumberFormat="1" applyFont="1" applyFill="1" applyBorder="1" applyAlignment="1">
      <alignment horizontal="right"/>
    </xf>
    <xf numFmtId="3" fontId="4" fillId="0" borderId="49" xfId="88" applyNumberFormat="1" applyFont="1" applyFill="1" applyBorder="1" applyAlignment="1">
      <alignment horizontal="right"/>
    </xf>
    <xf numFmtId="3" fontId="4" fillId="0" borderId="44" xfId="88" applyNumberFormat="1" applyFont="1" applyFill="1" applyBorder="1" applyAlignment="1">
      <alignment horizontal="right"/>
    </xf>
    <xf numFmtId="3" fontId="4" fillId="0" borderId="50" xfId="88" applyNumberFormat="1" applyFont="1" applyFill="1" applyBorder="1" applyAlignment="1">
      <alignment horizontal="right"/>
    </xf>
    <xf numFmtId="3" fontId="6" fillId="0" borderId="44" xfId="88" applyNumberFormat="1" applyFont="1" applyFill="1" applyBorder="1" applyAlignment="1">
      <alignment horizontal="right"/>
    </xf>
    <xf numFmtId="3" fontId="6" fillId="0" borderId="44" xfId="88" applyNumberFormat="1" applyFont="1" applyFill="1" applyBorder="1" applyAlignment="1">
      <alignment horizontal="right"/>
    </xf>
    <xf numFmtId="3" fontId="6" fillId="0" borderId="46" xfId="88" applyNumberFormat="1" applyFont="1" applyFill="1" applyBorder="1" applyAlignment="1">
      <alignment horizontal="right"/>
    </xf>
    <xf numFmtId="3" fontId="4" fillId="0" borderId="42" xfId="88" applyNumberFormat="1" applyFont="1" applyBorder="1" applyAlignment="1">
      <alignment horizontal="right"/>
    </xf>
    <xf numFmtId="3" fontId="4" fillId="0" borderId="49" xfId="88" applyNumberFormat="1" applyFont="1" applyBorder="1" applyAlignment="1">
      <alignment horizontal="right"/>
    </xf>
    <xf numFmtId="3" fontId="4" fillId="0" borderId="44" xfId="88" applyNumberFormat="1" applyFont="1" applyBorder="1" applyAlignment="1">
      <alignment/>
    </xf>
    <xf numFmtId="3" fontId="4" fillId="0" borderId="44" xfId="88" applyNumberFormat="1" applyFont="1" applyFill="1" applyBorder="1" applyAlignment="1">
      <alignment/>
    </xf>
    <xf numFmtId="3" fontId="4" fillId="0" borderId="50" xfId="88" applyNumberFormat="1" applyFont="1" applyBorder="1" applyAlignment="1">
      <alignment horizontal="right"/>
    </xf>
    <xf numFmtId="3" fontId="6" fillId="0" borderId="44" xfId="88" applyNumberFormat="1" applyFont="1" applyFill="1" applyBorder="1" applyAlignment="1">
      <alignment/>
    </xf>
    <xf numFmtId="3" fontId="6" fillId="0" borderId="50" xfId="88" applyNumberFormat="1" applyFont="1" applyBorder="1" applyAlignment="1">
      <alignment horizontal="right"/>
    </xf>
    <xf numFmtId="3" fontId="6" fillId="0" borderId="44" xfId="88" applyNumberFormat="1" applyFont="1" applyBorder="1" applyAlignment="1">
      <alignment/>
    </xf>
    <xf numFmtId="3" fontId="6" fillId="0" borderId="46" xfId="88" applyNumberFormat="1" applyFont="1" applyFill="1" applyBorder="1" applyAlignment="1">
      <alignment/>
    </xf>
    <xf numFmtId="0" fontId="0" fillId="0" borderId="51" xfId="0" applyFont="1" applyBorder="1" applyAlignment="1">
      <alignment/>
    </xf>
    <xf numFmtId="0" fontId="0" fillId="0" borderId="52" xfId="0" applyFont="1" applyBorder="1" applyAlignment="1">
      <alignment/>
    </xf>
    <xf numFmtId="0" fontId="0" fillId="0" borderId="28" xfId="0" applyFont="1" applyFill="1" applyBorder="1" applyAlignment="1">
      <alignment horizontal="center"/>
    </xf>
    <xf numFmtId="0" fontId="0" fillId="0" borderId="28" xfId="0" applyFont="1" applyFill="1" applyBorder="1" applyAlignment="1">
      <alignment/>
    </xf>
    <xf numFmtId="0" fontId="0" fillId="0" borderId="52" xfId="0" applyFont="1" applyBorder="1" applyAlignment="1">
      <alignment horizontal="left"/>
    </xf>
    <xf numFmtId="49" fontId="0" fillId="0" borderId="28" xfId="0" applyNumberFormat="1" applyFont="1" applyFill="1" applyBorder="1" applyAlignment="1">
      <alignment horizontal="right"/>
    </xf>
    <xf numFmtId="0" fontId="0" fillId="0" borderId="18" xfId="0" applyFont="1" applyBorder="1" applyAlignment="1">
      <alignment/>
    </xf>
    <xf numFmtId="0" fontId="0" fillId="0" borderId="18" xfId="0" applyFont="1" applyFill="1" applyBorder="1" applyAlignment="1">
      <alignment/>
    </xf>
    <xf numFmtId="0" fontId="0" fillId="0" borderId="28" xfId="0" applyFont="1" applyFill="1" applyBorder="1" applyAlignment="1">
      <alignment/>
    </xf>
    <xf numFmtId="0" fontId="5" fillId="0" borderId="0" xfId="0" applyFont="1" applyAlignment="1">
      <alignment horizontal="center"/>
    </xf>
    <xf numFmtId="0" fontId="0" fillId="0" borderId="28" xfId="0" applyFont="1" applyBorder="1" applyAlignment="1">
      <alignment/>
    </xf>
    <xf numFmtId="15" fontId="0" fillId="0" borderId="0" xfId="0" applyNumberFormat="1" applyFont="1" applyFill="1" applyAlignment="1">
      <alignment horizontal="left" vertical="top" wrapText="1"/>
    </xf>
    <xf numFmtId="198" fontId="38" fillId="0" borderId="18" xfId="0" applyNumberFormat="1" applyFont="1" applyBorder="1" applyAlignment="1">
      <alignment horizontal="center"/>
    </xf>
    <xf numFmtId="0" fontId="0" fillId="0" borderId="0" xfId="0" applyFont="1" applyBorder="1" applyAlignment="1">
      <alignment/>
    </xf>
    <xf numFmtId="0" fontId="0" fillId="0" borderId="35" xfId="0" applyFont="1" applyFill="1" applyBorder="1" applyAlignment="1">
      <alignment/>
    </xf>
    <xf numFmtId="0" fontId="0" fillId="0" borderId="35" xfId="0" applyFont="1" applyFill="1" applyBorder="1" applyAlignment="1">
      <alignment horizontal="center"/>
    </xf>
    <xf numFmtId="0" fontId="0" fillId="0" borderId="35" xfId="0" applyFont="1" applyFill="1" applyBorder="1" applyAlignment="1">
      <alignment/>
    </xf>
    <xf numFmtId="49" fontId="0" fillId="0" borderId="35" xfId="0" applyNumberFormat="1" applyFont="1" applyFill="1" applyBorder="1" applyAlignment="1">
      <alignment horizontal="right"/>
    </xf>
    <xf numFmtId="0" fontId="0" fillId="0" borderId="18" xfId="0" applyFont="1" applyFill="1" applyBorder="1" applyAlignment="1">
      <alignment/>
    </xf>
    <xf numFmtId="4" fontId="6" fillId="38" borderId="0" xfId="88" applyNumberFormat="1" applyFont="1" applyFill="1" applyBorder="1" applyAlignment="1">
      <alignment horizontal="center"/>
    </xf>
    <xf numFmtId="4" fontId="6" fillId="38" borderId="0" xfId="0" applyNumberFormat="1" applyFont="1" applyFill="1" applyAlignment="1">
      <alignment horizontal="center"/>
    </xf>
    <xf numFmtId="4" fontId="6" fillId="38" borderId="0" xfId="0" applyNumberFormat="1" applyFont="1" applyFill="1" applyAlignment="1">
      <alignment horizontal="center"/>
    </xf>
    <xf numFmtId="4" fontId="4" fillId="38" borderId="0" xfId="88" applyNumberFormat="1" applyFont="1" applyFill="1" applyAlignment="1">
      <alignment horizontal="center"/>
    </xf>
    <xf numFmtId="4" fontId="4" fillId="38" borderId="25" xfId="88" applyNumberFormat="1" applyFont="1" applyFill="1" applyBorder="1" applyAlignment="1">
      <alignment horizontal="center"/>
    </xf>
    <xf numFmtId="3" fontId="4" fillId="38" borderId="44" xfId="88" applyNumberFormat="1" applyFont="1" applyFill="1" applyBorder="1" applyAlignment="1">
      <alignment horizontal="right"/>
    </xf>
    <xf numFmtId="4" fontId="11" fillId="38" borderId="0" xfId="88" applyNumberFormat="1" applyFont="1" applyFill="1" applyAlignment="1">
      <alignment horizontal="center"/>
    </xf>
    <xf numFmtId="4" fontId="11" fillId="38" borderId="0" xfId="0" applyNumberFormat="1" applyFont="1" applyFill="1" applyAlignment="1">
      <alignment horizontal="center"/>
    </xf>
    <xf numFmtId="3" fontId="4" fillId="38" borderId="42" xfId="88" applyNumberFormat="1" applyFont="1" applyFill="1" applyBorder="1" applyAlignment="1">
      <alignment horizontal="right"/>
    </xf>
    <xf numFmtId="3" fontId="6" fillId="38" borderId="44" xfId="88" applyNumberFormat="1" applyFont="1" applyFill="1" applyBorder="1" applyAlignment="1">
      <alignment horizontal="right"/>
    </xf>
    <xf numFmtId="3" fontId="6" fillId="38" borderId="44" xfId="88" applyNumberFormat="1" applyFont="1" applyFill="1" applyBorder="1" applyAlignment="1">
      <alignment horizontal="right"/>
    </xf>
    <xf numFmtId="3" fontId="6" fillId="38" borderId="46" xfId="88" applyNumberFormat="1" applyFont="1" applyFill="1" applyBorder="1" applyAlignment="1">
      <alignment horizontal="right"/>
    </xf>
    <xf numFmtId="4" fontId="9" fillId="38" borderId="0" xfId="88" applyNumberFormat="1" applyFont="1" applyFill="1" applyAlignment="1">
      <alignment/>
    </xf>
    <xf numFmtId="4" fontId="7" fillId="38" borderId="0" xfId="88" applyNumberFormat="1" applyFont="1" applyFill="1" applyBorder="1" applyAlignment="1">
      <alignment/>
    </xf>
    <xf numFmtId="4" fontId="0" fillId="38" borderId="0" xfId="0" applyNumberFormat="1" applyFont="1" applyFill="1" applyAlignment="1">
      <alignment/>
    </xf>
    <xf numFmtId="3" fontId="4" fillId="38" borderId="44" xfId="88" applyNumberFormat="1" applyFont="1" applyFill="1" applyBorder="1" applyAlignment="1">
      <alignment/>
    </xf>
    <xf numFmtId="3" fontId="6" fillId="38" borderId="44" xfId="88" applyNumberFormat="1" applyFont="1" applyFill="1" applyBorder="1" applyAlignment="1">
      <alignment/>
    </xf>
    <xf numFmtId="3" fontId="6" fillId="38" borderId="46" xfId="88" applyNumberFormat="1" applyFont="1" applyFill="1" applyBorder="1" applyAlignment="1">
      <alignment/>
    </xf>
    <xf numFmtId="4" fontId="9" fillId="39" borderId="0" xfId="88" applyNumberFormat="1" applyFont="1" applyFill="1" applyAlignment="1">
      <alignment/>
    </xf>
    <xf numFmtId="4" fontId="4" fillId="39" borderId="25" xfId="88" applyNumberFormat="1" applyFont="1" applyFill="1" applyBorder="1" applyAlignment="1">
      <alignment horizontal="center"/>
    </xf>
    <xf numFmtId="4" fontId="8" fillId="39" borderId="27" xfId="88" applyNumberFormat="1" applyFont="1" applyFill="1" applyBorder="1" applyAlignment="1">
      <alignment horizontal="center" vertical="center" wrapText="1"/>
    </xf>
    <xf numFmtId="3" fontId="4" fillId="39" borderId="42" xfId="88" applyNumberFormat="1" applyFont="1" applyFill="1" applyBorder="1" applyAlignment="1">
      <alignment horizontal="right"/>
    </xf>
    <xf numFmtId="3" fontId="4" fillId="39" borderId="44" xfId="88" applyNumberFormat="1" applyFont="1" applyFill="1" applyBorder="1" applyAlignment="1">
      <alignment/>
    </xf>
    <xf numFmtId="3" fontId="6" fillId="39" borderId="44" xfId="88" applyNumberFormat="1" applyFont="1" applyFill="1" applyBorder="1" applyAlignment="1">
      <alignment/>
    </xf>
    <xf numFmtId="3" fontId="6" fillId="39" borderId="46" xfId="88" applyNumberFormat="1" applyFont="1" applyFill="1" applyBorder="1" applyAlignment="1">
      <alignment/>
    </xf>
    <xf numFmtId="4" fontId="7" fillId="39" borderId="0" xfId="88" applyNumberFormat="1" applyFont="1" applyFill="1" applyBorder="1" applyAlignment="1">
      <alignment/>
    </xf>
    <xf numFmtId="4" fontId="0" fillId="39" borderId="0" xfId="0" applyNumberFormat="1" applyFont="1" applyFill="1" applyAlignment="1">
      <alignment/>
    </xf>
    <xf numFmtId="4" fontId="6" fillId="39" borderId="0" xfId="88" applyNumberFormat="1" applyFont="1" applyFill="1" applyBorder="1" applyAlignment="1">
      <alignment horizontal="center"/>
    </xf>
    <xf numFmtId="4" fontId="6" fillId="39" borderId="0" xfId="0" applyNumberFormat="1" applyFont="1" applyFill="1" applyAlignment="1">
      <alignment horizontal="center"/>
    </xf>
    <xf numFmtId="4" fontId="6" fillId="39" borderId="0" xfId="0" applyNumberFormat="1" applyFont="1" applyFill="1" applyAlignment="1">
      <alignment horizontal="center"/>
    </xf>
    <xf numFmtId="4" fontId="4" fillId="39" borderId="0" xfId="88" applyNumberFormat="1" applyFont="1" applyFill="1" applyAlignment="1">
      <alignment horizontal="center"/>
    </xf>
    <xf numFmtId="3" fontId="4" fillId="39" borderId="44" xfId="88" applyNumberFormat="1" applyFont="1" applyFill="1" applyBorder="1" applyAlignment="1">
      <alignment horizontal="right"/>
    </xf>
    <xf numFmtId="3" fontId="6" fillId="39" borderId="44" xfId="88" applyNumberFormat="1" applyFont="1" applyFill="1" applyBorder="1" applyAlignment="1">
      <alignment horizontal="right"/>
    </xf>
    <xf numFmtId="3" fontId="6" fillId="39" borderId="44" xfId="88" applyNumberFormat="1" applyFont="1" applyFill="1" applyBorder="1" applyAlignment="1">
      <alignment horizontal="right"/>
    </xf>
    <xf numFmtId="4" fontId="11" fillId="39" borderId="0" xfId="88" applyNumberFormat="1" applyFont="1" applyFill="1" applyAlignment="1">
      <alignment horizontal="center"/>
    </xf>
    <xf numFmtId="4" fontId="11" fillId="39" borderId="0" xfId="0" applyNumberFormat="1" applyFont="1" applyFill="1" applyAlignment="1">
      <alignment horizontal="center"/>
    </xf>
    <xf numFmtId="4" fontId="6" fillId="0" borderId="44" xfId="88" applyNumberFormat="1" applyFont="1" applyFill="1" applyBorder="1" applyAlignment="1">
      <alignment horizontal="right"/>
    </xf>
    <xf numFmtId="4" fontId="13" fillId="0" borderId="0" xfId="0" applyNumberFormat="1" applyFont="1" applyFill="1" applyAlignment="1">
      <alignment/>
    </xf>
    <xf numFmtId="4" fontId="0" fillId="40" borderId="0" xfId="90" applyNumberFormat="1" applyFont="1" applyFill="1">
      <alignment/>
      <protection/>
    </xf>
    <xf numFmtId="4" fontId="8" fillId="38" borderId="27" xfId="88" applyNumberFormat="1" applyFont="1" applyFill="1" applyBorder="1" applyAlignment="1">
      <alignment horizontal="center" vertical="center" wrapText="1"/>
    </xf>
    <xf numFmtId="4" fontId="6" fillId="41" borderId="0" xfId="88" applyNumberFormat="1" applyFont="1" applyFill="1" applyBorder="1" applyAlignment="1">
      <alignment horizontal="center"/>
    </xf>
    <xf numFmtId="4" fontId="6" fillId="41" borderId="0" xfId="0" applyNumberFormat="1" applyFont="1" applyFill="1" applyAlignment="1">
      <alignment horizontal="center"/>
    </xf>
    <xf numFmtId="4" fontId="6" fillId="41" borderId="0" xfId="0" applyNumberFormat="1" applyFont="1" applyFill="1" applyAlignment="1">
      <alignment horizontal="center"/>
    </xf>
    <xf numFmtId="4" fontId="4" fillId="41" borderId="0" xfId="88" applyNumberFormat="1" applyFont="1" applyFill="1" applyAlignment="1">
      <alignment horizontal="center"/>
    </xf>
    <xf numFmtId="4" fontId="4" fillId="41" borderId="25" xfId="88" applyNumberFormat="1" applyFont="1" applyFill="1" applyBorder="1" applyAlignment="1">
      <alignment horizontal="center"/>
    </xf>
    <xf numFmtId="3" fontId="4" fillId="41" borderId="42" xfId="88" applyNumberFormat="1" applyFont="1" applyFill="1" applyBorder="1" applyAlignment="1">
      <alignment horizontal="right"/>
    </xf>
    <xf numFmtId="3" fontId="4" fillId="41" borderId="44" xfId="88" applyNumberFormat="1" applyFont="1" applyFill="1" applyBorder="1" applyAlignment="1">
      <alignment horizontal="right"/>
    </xf>
    <xf numFmtId="3" fontId="6" fillId="41" borderId="44" xfId="88" applyNumberFormat="1" applyFont="1" applyFill="1" applyBorder="1" applyAlignment="1">
      <alignment horizontal="right"/>
    </xf>
    <xf numFmtId="3" fontId="6" fillId="41" borderId="44" xfId="88" applyNumberFormat="1" applyFont="1" applyFill="1" applyBorder="1" applyAlignment="1">
      <alignment horizontal="right"/>
    </xf>
    <xf numFmtId="3" fontId="6" fillId="41" borderId="46" xfId="88" applyNumberFormat="1" applyFont="1" applyFill="1" applyBorder="1" applyAlignment="1">
      <alignment horizontal="right"/>
    </xf>
    <xf numFmtId="4" fontId="11" fillId="41" borderId="0" xfId="88" applyNumberFormat="1" applyFont="1" applyFill="1" applyAlignment="1">
      <alignment horizontal="center"/>
    </xf>
    <xf numFmtId="4" fontId="11" fillId="41" borderId="0" xfId="0" applyNumberFormat="1" applyFont="1" applyFill="1" applyAlignment="1">
      <alignment horizontal="center"/>
    </xf>
    <xf numFmtId="3" fontId="6" fillId="0" borderId="46" xfId="88" applyNumberFormat="1" applyFont="1" applyFill="1" applyBorder="1" applyAlignment="1">
      <alignment horizontal="right"/>
    </xf>
    <xf numFmtId="3" fontId="4" fillId="38" borderId="44" xfId="88" applyNumberFormat="1" applyFont="1" applyFill="1" applyBorder="1" applyAlignment="1">
      <alignment/>
    </xf>
    <xf numFmtId="3" fontId="4" fillId="0" borderId="44" xfId="88" applyNumberFormat="1" applyFont="1" applyFill="1" applyBorder="1" applyAlignment="1">
      <alignment/>
    </xf>
    <xf numFmtId="3" fontId="4" fillId="39" borderId="44" xfId="88" applyNumberFormat="1" applyFont="1" applyFill="1" applyBorder="1" applyAlignment="1">
      <alignment/>
    </xf>
    <xf numFmtId="4" fontId="0" fillId="0" borderId="0" xfId="90" applyNumberFormat="1" applyFont="1" applyFill="1" applyAlignment="1">
      <alignment horizontal="center"/>
      <protection/>
    </xf>
    <xf numFmtId="3" fontId="9" fillId="0" borderId="0" xfId="0" applyNumberFormat="1" applyFont="1" applyFill="1" applyAlignment="1">
      <alignment/>
    </xf>
    <xf numFmtId="3" fontId="0" fillId="0" borderId="0" xfId="0" applyNumberFormat="1" applyFont="1" applyAlignment="1">
      <alignment/>
    </xf>
    <xf numFmtId="0" fontId="6" fillId="0" borderId="53" xfId="0" applyFont="1" applyFill="1" applyBorder="1" applyAlignment="1">
      <alignment horizontal="center"/>
    </xf>
    <xf numFmtId="0" fontId="6" fillId="0" borderId="54" xfId="0" applyFont="1" applyFill="1" applyBorder="1" applyAlignment="1">
      <alignment horizontal="center"/>
    </xf>
    <xf numFmtId="0" fontId="6" fillId="0" borderId="55" xfId="0" applyFont="1" applyFill="1" applyBorder="1" applyAlignment="1">
      <alignment horizontal="center"/>
    </xf>
    <xf numFmtId="49" fontId="6" fillId="0" borderId="54" xfId="0" applyNumberFormat="1" applyFont="1" applyFill="1" applyBorder="1" applyAlignment="1">
      <alignment horizontal="center"/>
    </xf>
    <xf numFmtId="0" fontId="4" fillId="0" borderId="54" xfId="0" applyFont="1" applyFill="1" applyBorder="1" applyAlignment="1">
      <alignment horizontal="center"/>
    </xf>
    <xf numFmtId="0" fontId="6" fillId="0" borderId="55" xfId="0" applyFont="1" applyFill="1" applyBorder="1" applyAlignment="1">
      <alignment horizontal="left"/>
    </xf>
    <xf numFmtId="3" fontId="6" fillId="41" borderId="54" xfId="88" applyNumberFormat="1" applyFont="1" applyFill="1" applyBorder="1" applyAlignment="1">
      <alignment horizontal="right"/>
    </xf>
    <xf numFmtId="3" fontId="6" fillId="0" borderId="54" xfId="88" applyNumberFormat="1" applyFont="1" applyFill="1" applyBorder="1" applyAlignment="1">
      <alignment horizontal="right"/>
    </xf>
    <xf numFmtId="3" fontId="6" fillId="39" borderId="54" xfId="88" applyNumberFormat="1" applyFont="1" applyFill="1" applyBorder="1" applyAlignment="1">
      <alignment horizontal="right"/>
    </xf>
    <xf numFmtId="3" fontId="6" fillId="38" borderId="54" xfId="88" applyNumberFormat="1" applyFont="1" applyFill="1" applyBorder="1" applyAlignment="1">
      <alignment horizontal="right"/>
    </xf>
    <xf numFmtId="3" fontId="6" fillId="0" borderId="54" xfId="88" applyNumberFormat="1" applyFont="1" applyFill="1" applyBorder="1" applyAlignment="1">
      <alignment horizontal="right"/>
    </xf>
    <xf numFmtId="49" fontId="6" fillId="0" borderId="46" xfId="0" applyNumberFormat="1" applyFont="1" applyFill="1" applyBorder="1" applyAlignment="1">
      <alignment horizontal="center"/>
    </xf>
    <xf numFmtId="0" fontId="4" fillId="0" borderId="55" xfId="0" applyFont="1" applyFill="1" applyBorder="1" applyAlignment="1">
      <alignment horizontal="left"/>
    </xf>
    <xf numFmtId="0" fontId="6" fillId="0" borderId="54" xfId="0" applyFont="1" applyFill="1" applyBorder="1" applyAlignment="1" quotePrefix="1">
      <alignment horizontal="center"/>
    </xf>
    <xf numFmtId="0" fontId="4" fillId="0" borderId="55" xfId="0" applyFont="1" applyFill="1" applyBorder="1" applyAlignment="1">
      <alignment horizontal="center"/>
    </xf>
    <xf numFmtId="0" fontId="6" fillId="0" borderId="46" xfId="0" applyFont="1" applyFill="1" applyBorder="1" applyAlignment="1">
      <alignment horizontal="left"/>
    </xf>
    <xf numFmtId="3" fontId="4" fillId="41" borderId="54" xfId="88" applyNumberFormat="1" applyFont="1" applyFill="1" applyBorder="1" applyAlignment="1">
      <alignment horizontal="right"/>
    </xf>
    <xf numFmtId="4" fontId="0" fillId="39" borderId="0" xfId="90" applyNumberFormat="1" applyFont="1" applyFill="1">
      <alignment/>
      <protection/>
    </xf>
    <xf numFmtId="3" fontId="0" fillId="0" borderId="0" xfId="0" applyNumberFormat="1" applyFont="1" applyAlignment="1">
      <alignment/>
    </xf>
    <xf numFmtId="4" fontId="9" fillId="42" borderId="0" xfId="0" applyNumberFormat="1" applyFont="1" applyFill="1" applyAlignment="1">
      <alignment/>
    </xf>
    <xf numFmtId="4" fontId="8" fillId="41" borderId="27" xfId="88" applyNumberFormat="1" applyFont="1" applyFill="1" applyBorder="1" applyAlignment="1">
      <alignment horizontal="center" vertical="center" wrapText="1"/>
    </xf>
    <xf numFmtId="4" fontId="9" fillId="41" borderId="0" xfId="88" applyNumberFormat="1" applyFont="1" applyFill="1" applyAlignment="1">
      <alignment/>
    </xf>
    <xf numFmtId="3" fontId="4" fillId="41" borderId="44" xfId="88" applyNumberFormat="1" applyFont="1" applyFill="1" applyBorder="1" applyAlignment="1">
      <alignment/>
    </xf>
    <xf numFmtId="3" fontId="6" fillId="41" borderId="44" xfId="88" applyNumberFormat="1" applyFont="1" applyFill="1" applyBorder="1" applyAlignment="1">
      <alignment/>
    </xf>
    <xf numFmtId="3" fontId="4" fillId="41" borderId="44" xfId="88" applyNumberFormat="1" applyFont="1" applyFill="1" applyBorder="1" applyAlignment="1">
      <alignment/>
    </xf>
    <xf numFmtId="3" fontId="6" fillId="41" borderId="46" xfId="88" applyNumberFormat="1" applyFont="1" applyFill="1" applyBorder="1" applyAlignment="1">
      <alignment/>
    </xf>
    <xf numFmtId="4" fontId="7" fillId="41" borderId="0" xfId="88" applyNumberFormat="1" applyFont="1" applyFill="1" applyBorder="1" applyAlignment="1">
      <alignment/>
    </xf>
    <xf numFmtId="4" fontId="0" fillId="41" borderId="0" xfId="0" applyNumberFormat="1" applyFont="1" applyFill="1" applyAlignment="1">
      <alignment/>
    </xf>
    <xf numFmtId="0" fontId="64" fillId="0" borderId="0" xfId="0" applyFont="1" applyAlignment="1">
      <alignment horizontal="justify" vertical="center"/>
    </xf>
    <xf numFmtId="0" fontId="65" fillId="0" borderId="0" xfId="0" applyFont="1" applyAlignment="1">
      <alignment/>
    </xf>
    <xf numFmtId="3" fontId="6" fillId="0" borderId="50" xfId="88" applyNumberFormat="1" applyFont="1" applyBorder="1" applyAlignment="1">
      <alignment horizontal="right"/>
    </xf>
    <xf numFmtId="0" fontId="4" fillId="0" borderId="0" xfId="88" applyFont="1" applyFill="1" applyBorder="1" applyAlignment="1">
      <alignment horizontal="left"/>
    </xf>
    <xf numFmtId="4" fontId="8" fillId="39" borderId="19" xfId="88" applyNumberFormat="1" applyFont="1" applyFill="1" applyBorder="1" applyAlignment="1">
      <alignment horizontal="center" vertical="center" wrapText="1"/>
    </xf>
    <xf numFmtId="4" fontId="8" fillId="39" borderId="27" xfId="88" applyNumberFormat="1" applyFont="1" applyFill="1" applyBorder="1" applyAlignment="1">
      <alignment horizontal="center" vertical="center" wrapText="1"/>
    </xf>
    <xf numFmtId="4" fontId="8" fillId="41" borderId="19" xfId="88" applyNumberFormat="1" applyFont="1" applyFill="1" applyBorder="1" applyAlignment="1">
      <alignment horizontal="center" vertical="center" wrapText="1"/>
    </xf>
    <xf numFmtId="4" fontId="8" fillId="41" borderId="27" xfId="88" applyNumberFormat="1" applyFont="1" applyFill="1" applyBorder="1" applyAlignment="1">
      <alignment horizontal="center" vertical="center" wrapText="1"/>
    </xf>
    <xf numFmtId="196" fontId="4" fillId="0" borderId="0" xfId="88" applyNumberFormat="1" applyFont="1" applyFill="1" applyBorder="1" applyAlignment="1">
      <alignment horizontal="left"/>
    </xf>
    <xf numFmtId="0" fontId="8" fillId="0" borderId="56" xfId="88" applyFont="1" applyFill="1" applyBorder="1" applyAlignment="1">
      <alignment horizontal="center"/>
    </xf>
    <xf numFmtId="0" fontId="8" fillId="0" borderId="57" xfId="88" applyFont="1" applyFill="1" applyBorder="1" applyAlignment="1">
      <alignment horizontal="center"/>
    </xf>
    <xf numFmtId="4" fontId="8" fillId="0" borderId="57" xfId="88" applyNumberFormat="1" applyFont="1" applyFill="1" applyBorder="1" applyAlignment="1">
      <alignment horizontal="center" vertical="center" wrapText="1"/>
    </xf>
    <xf numFmtId="4" fontId="8" fillId="0" borderId="38" xfId="88" applyNumberFormat="1" applyFont="1" applyFill="1" applyBorder="1" applyAlignment="1" quotePrefix="1">
      <alignment horizontal="center" vertical="center" wrapText="1"/>
    </xf>
    <xf numFmtId="2" fontId="8" fillId="0" borderId="19" xfId="88" applyNumberFormat="1" applyFont="1" applyFill="1" applyBorder="1" applyAlignment="1">
      <alignment horizontal="center" vertical="center" wrapText="1"/>
    </xf>
    <xf numFmtId="4" fontId="8" fillId="38" borderId="19" xfId="88" applyNumberFormat="1" applyFont="1" applyFill="1" applyBorder="1" applyAlignment="1">
      <alignment horizontal="center" vertical="center" wrapText="1"/>
    </xf>
    <xf numFmtId="4" fontId="8" fillId="38" borderId="27" xfId="88" applyNumberFormat="1" applyFont="1" applyFill="1" applyBorder="1" applyAlignment="1">
      <alignment horizontal="center" vertical="center" wrapText="1"/>
    </xf>
    <xf numFmtId="0" fontId="6" fillId="0" borderId="0" xfId="88" applyFont="1" applyFill="1" applyBorder="1" applyAlignment="1">
      <alignment/>
    </xf>
    <xf numFmtId="49" fontId="6" fillId="0" borderId="0" xfId="88" applyNumberFormat="1" applyFont="1" applyFill="1" applyBorder="1" applyAlignment="1">
      <alignment/>
    </xf>
    <xf numFmtId="0" fontId="6" fillId="0" borderId="0" xfId="88" applyFont="1" applyFill="1" applyBorder="1" applyAlignment="1">
      <alignment horizontal="center"/>
    </xf>
    <xf numFmtId="4" fontId="4" fillId="41" borderId="0" xfId="88" applyNumberFormat="1" applyFont="1" applyFill="1" applyBorder="1" applyAlignment="1">
      <alignment horizontal="center"/>
    </xf>
    <xf numFmtId="4" fontId="4" fillId="0" borderId="0" xfId="88" applyNumberFormat="1" applyFont="1" applyFill="1" applyBorder="1" applyAlignment="1">
      <alignment horizontal="center"/>
    </xf>
    <xf numFmtId="4" fontId="4" fillId="39" borderId="0" xfId="88" applyNumberFormat="1" applyFont="1" applyFill="1" applyBorder="1" applyAlignment="1">
      <alignment horizontal="center"/>
    </xf>
    <xf numFmtId="4" fontId="4" fillId="38" borderId="0" xfId="88" applyNumberFormat="1" applyFont="1" applyFill="1" applyBorder="1" applyAlignment="1">
      <alignment horizontal="center"/>
    </xf>
    <xf numFmtId="3" fontId="6" fillId="0" borderId="58" xfId="88" applyNumberFormat="1" applyFont="1" applyFill="1" applyBorder="1" applyAlignment="1">
      <alignment horizontal="right"/>
    </xf>
    <xf numFmtId="3" fontId="6" fillId="0" borderId="58" xfId="88" applyNumberFormat="1" applyFont="1" applyBorder="1" applyAlignment="1">
      <alignment horizontal="right"/>
    </xf>
    <xf numFmtId="0" fontId="4" fillId="0" borderId="27" xfId="88" applyFont="1" applyFill="1" applyBorder="1" applyAlignment="1">
      <alignment horizontal="center" vertical="center"/>
    </xf>
    <xf numFmtId="0" fontId="4" fillId="0" borderId="19" xfId="88" applyFont="1" applyFill="1" applyBorder="1" applyAlignment="1">
      <alignment horizontal="center"/>
    </xf>
    <xf numFmtId="3" fontId="6" fillId="0" borderId="0" xfId="88" applyNumberFormat="1" applyFont="1" applyFill="1" applyAlignment="1">
      <alignment horizontal="right"/>
    </xf>
    <xf numFmtId="3" fontId="4" fillId="0" borderId="54" xfId="88" applyNumberFormat="1" applyFont="1" applyFill="1" applyBorder="1" applyAlignment="1">
      <alignment horizontal="right"/>
    </xf>
    <xf numFmtId="2" fontId="8" fillId="0" borderId="59" xfId="88" applyNumberFormat="1" applyFont="1" applyFill="1" applyBorder="1" applyAlignment="1">
      <alignment horizontal="center" wrapText="1"/>
    </xf>
    <xf numFmtId="0" fontId="8" fillId="0" borderId="59" xfId="88" applyFont="1" applyFill="1" applyBorder="1" applyAlignment="1">
      <alignment horizontal="center" wrapText="1"/>
    </xf>
    <xf numFmtId="49" fontId="0" fillId="0" borderId="0" xfId="0" applyNumberFormat="1" applyFont="1" applyAlignment="1">
      <alignment horizontal="left" vertical="top" wrapText="1"/>
    </xf>
    <xf numFmtId="49" fontId="0" fillId="0" borderId="0" xfId="0" applyNumberFormat="1" applyFont="1" applyAlignment="1">
      <alignment horizontal="left" wrapText="1"/>
    </xf>
    <xf numFmtId="2" fontId="8" fillId="0" borderId="60" xfId="88" applyNumberFormat="1" applyFont="1" applyFill="1" applyBorder="1" applyAlignment="1">
      <alignment horizontal="center"/>
    </xf>
    <xf numFmtId="2" fontId="8" fillId="0" borderId="61" xfId="88" applyNumberFormat="1" applyFont="1" applyFill="1" applyBorder="1" applyAlignment="1">
      <alignment horizontal="center"/>
    </xf>
    <xf numFmtId="0" fontId="8" fillId="0" borderId="59" xfId="88" applyFont="1" applyBorder="1" applyAlignment="1">
      <alignment horizontal="center" vertical="top"/>
    </xf>
    <xf numFmtId="0" fontId="8" fillId="0" borderId="56" xfId="88" applyFont="1" applyBorder="1" applyAlignment="1">
      <alignment horizontal="center" vertical="top"/>
    </xf>
    <xf numFmtId="0" fontId="8" fillId="0" borderId="57" xfId="88" applyFont="1" applyBorder="1" applyAlignment="1">
      <alignment horizontal="center" vertical="top"/>
    </xf>
    <xf numFmtId="4" fontId="8" fillId="39" borderId="20" xfId="88" applyNumberFormat="1" applyFont="1" applyFill="1" applyBorder="1" applyAlignment="1">
      <alignment horizontal="center" vertical="center" wrapText="1"/>
    </xf>
    <xf numFmtId="4" fontId="8" fillId="41" borderId="19" xfId="88" applyNumberFormat="1" applyFont="1" applyFill="1" applyBorder="1" applyAlignment="1">
      <alignment horizontal="center" vertical="center" wrapText="1"/>
    </xf>
    <xf numFmtId="4" fontId="8" fillId="41" borderId="20" xfId="88" applyNumberFormat="1" applyFont="1" applyFill="1" applyBorder="1" applyAlignment="1">
      <alignment horizontal="center" vertical="center" wrapText="1"/>
    </xf>
    <xf numFmtId="4" fontId="0" fillId="0" borderId="20" xfId="0" applyNumberFormat="1" applyBorder="1" applyAlignment="1">
      <alignment horizontal="center" vertical="center" wrapText="1"/>
    </xf>
    <xf numFmtId="4" fontId="8" fillId="0" borderId="20" xfId="88" applyNumberFormat="1" applyFont="1" applyFill="1" applyBorder="1" applyAlignment="1">
      <alignment horizontal="center" vertical="center" wrapText="1"/>
    </xf>
    <xf numFmtId="4" fontId="8" fillId="38" borderId="20" xfId="88" applyNumberFormat="1" applyFont="1" applyFill="1" applyBorder="1" applyAlignment="1">
      <alignment horizontal="center" vertical="center" wrapText="1"/>
    </xf>
    <xf numFmtId="2" fontId="8" fillId="0" borderId="62" xfId="88" applyNumberFormat="1" applyFont="1" applyBorder="1" applyAlignment="1">
      <alignment horizontal="center" vertical="top"/>
    </xf>
    <xf numFmtId="2" fontId="8" fillId="0" borderId="52" xfId="88" applyNumberFormat="1" applyFont="1" applyBorder="1" applyAlignment="1">
      <alignment horizontal="center" vertical="top"/>
    </xf>
    <xf numFmtId="2" fontId="8" fillId="0" borderId="63" xfId="88" applyNumberFormat="1" applyFont="1" applyBorder="1" applyAlignment="1">
      <alignment horizontal="center" vertical="top"/>
    </xf>
    <xf numFmtId="0" fontId="4" fillId="0" borderId="0" xfId="0" applyFont="1" applyAlignment="1">
      <alignment horizont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xf>
    <xf numFmtId="0" fontId="4" fillId="0" borderId="64" xfId="0" applyFont="1" applyBorder="1" applyAlignment="1">
      <alignment horizontal="center" vertical="center" textRotation="90" wrapText="1"/>
    </xf>
    <xf numFmtId="0" fontId="4" fillId="0" borderId="40"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4" fillId="0" borderId="37" xfId="0" applyFont="1" applyBorder="1" applyAlignment="1">
      <alignment horizontal="center" vertical="center" textRotation="90" wrapText="1"/>
    </xf>
    <xf numFmtId="0" fontId="4" fillId="0" borderId="51" xfId="0" applyFont="1" applyBorder="1" applyAlignment="1">
      <alignment horizontal="center" vertical="center" textRotation="90" wrapText="1"/>
    </xf>
    <xf numFmtId="0" fontId="4" fillId="0" borderId="65" xfId="0" applyFont="1" applyBorder="1" applyAlignment="1">
      <alignment horizontal="center" vertical="center" textRotation="90" wrapText="1"/>
    </xf>
    <xf numFmtId="0" fontId="4" fillId="0" borderId="6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textRotation="90" wrapText="1"/>
    </xf>
    <xf numFmtId="0" fontId="4" fillId="0" borderId="0" xfId="0" applyFont="1" applyAlignment="1">
      <alignment horizontal="center" vertical="center" textRotation="90" wrapText="1"/>
    </xf>
    <xf numFmtId="0" fontId="4" fillId="0" borderId="52"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Border="1" applyAlignment="1">
      <alignment horizontal="center" vertical="center" textRotation="90" wrapText="1"/>
    </xf>
    <xf numFmtId="0" fontId="5" fillId="0" borderId="21" xfId="0" applyFont="1" applyBorder="1" applyAlignment="1">
      <alignment horizontal="center"/>
    </xf>
    <xf numFmtId="0" fontId="5" fillId="0" borderId="28" xfId="0" applyFont="1" applyBorder="1" applyAlignment="1">
      <alignment horizontal="center"/>
    </xf>
    <xf numFmtId="0" fontId="10" fillId="0" borderId="0" xfId="0" applyFont="1" applyAlignment="1">
      <alignment horizontal="center"/>
    </xf>
    <xf numFmtId="0" fontId="0" fillId="0" borderId="0" xfId="0" applyFont="1" applyAlignment="1">
      <alignment horizontal="center"/>
    </xf>
    <xf numFmtId="0" fontId="5" fillId="0" borderId="36" xfId="0" applyFont="1" applyBorder="1" applyAlignment="1">
      <alignment horizontal="center"/>
    </xf>
    <xf numFmtId="0" fontId="5" fillId="0" borderId="21" xfId="0" applyFont="1" applyBorder="1" applyAlignment="1">
      <alignment horizontal="left"/>
    </xf>
    <xf numFmtId="0" fontId="5" fillId="0" borderId="28" xfId="0" applyFont="1" applyBorder="1" applyAlignment="1">
      <alignment horizontal="left"/>
    </xf>
    <xf numFmtId="0" fontId="34" fillId="0" borderId="0" xfId="0" applyFont="1" applyAlignment="1">
      <alignment horizontal="center"/>
    </xf>
    <xf numFmtId="0" fontId="5" fillId="0" borderId="0" xfId="0" applyFont="1" applyAlignment="1">
      <alignment horizontal="center"/>
    </xf>
  </cellXfs>
  <cellStyles count="9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alculation" xfId="65"/>
    <cellStyle name="Check Cell" xfId="66"/>
    <cellStyle name="Çıkış" xfId="67"/>
    <cellStyle name="Comma" xfId="68"/>
    <cellStyle name="Comma [0]" xfId="69"/>
    <cellStyle name="Currency" xfId="70"/>
    <cellStyle name="Currency [0]" xfId="71"/>
    <cellStyle name="Explanatory Text" xfId="72"/>
    <cellStyle name="Followed Hyperlink" xfId="73"/>
    <cellStyle name="Giriş" xfId="74"/>
    <cellStyle name="Good" xfId="75"/>
    <cellStyle name="Heading 1" xfId="76"/>
    <cellStyle name="Heading 2" xfId="77"/>
    <cellStyle name="Heading 3" xfId="78"/>
    <cellStyle name="Heading 4" xfId="79"/>
    <cellStyle name="Hesaplama" xfId="80"/>
    <cellStyle name="Hyperlink" xfId="81"/>
    <cellStyle name="Input" xfId="82"/>
    <cellStyle name="İşaretli Hücre" xfId="83"/>
    <cellStyle name="İyi" xfId="84"/>
    <cellStyle name="Kötü" xfId="85"/>
    <cellStyle name="Linked Cell" xfId="86"/>
    <cellStyle name="Neutral" xfId="87"/>
    <cellStyle name="Normal_bütçe formları" xfId="88"/>
    <cellStyle name="Normal_Sayfa1" xfId="89"/>
    <cellStyle name="Normal_Sheet7" xfId="90"/>
    <cellStyle name="Not" xfId="91"/>
    <cellStyle name="Note" xfId="92"/>
    <cellStyle name="Nötr" xfId="93"/>
    <cellStyle name="Output" xfId="94"/>
    <cellStyle name="Percent" xfId="95"/>
    <cellStyle name="Title" xfId="96"/>
    <cellStyle name="Toplam" xfId="97"/>
    <cellStyle name="Total" xfId="98"/>
    <cellStyle name="Uyarı Metni" xfId="99"/>
    <cellStyle name="Virgül [0]_190" xfId="100"/>
    <cellStyle name="Vurgu1" xfId="101"/>
    <cellStyle name="Vurgu2" xfId="102"/>
    <cellStyle name="Vurgu3" xfId="103"/>
    <cellStyle name="Vurgu4" xfId="104"/>
    <cellStyle name="Vurgu5" xfId="105"/>
    <cellStyle name="Vurgu6"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4</xdr:col>
      <xdr:colOff>0</xdr:colOff>
      <xdr:row>6</xdr:row>
      <xdr:rowOff>0</xdr:rowOff>
    </xdr:to>
    <xdr:sp>
      <xdr:nvSpPr>
        <xdr:cNvPr id="1" name="Text Box 2"/>
        <xdr:cNvSpPr txBox="1">
          <a:spLocks noChangeArrowheads="1"/>
        </xdr:cNvSpPr>
      </xdr:nvSpPr>
      <xdr:spPr>
        <a:xfrm>
          <a:off x="0" y="91440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xdr:row>
      <xdr:rowOff>0</xdr:rowOff>
    </xdr:from>
    <xdr:to>
      <xdr:col>4</xdr:col>
      <xdr:colOff>0</xdr:colOff>
      <xdr:row>7</xdr:row>
      <xdr:rowOff>0</xdr:rowOff>
    </xdr:to>
    <xdr:sp>
      <xdr:nvSpPr>
        <xdr:cNvPr id="2" name="Text Box 1"/>
        <xdr:cNvSpPr txBox="1">
          <a:spLocks noChangeArrowheads="1"/>
        </xdr:cNvSpPr>
      </xdr:nvSpPr>
      <xdr:spPr>
        <a:xfrm>
          <a:off x="857250" y="106680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42</xdr:row>
      <xdr:rowOff>0</xdr:rowOff>
    </xdr:from>
    <xdr:to>
      <xdr:col>5</xdr:col>
      <xdr:colOff>19050</xdr:colOff>
      <xdr:row>42</xdr:row>
      <xdr:rowOff>0</xdr:rowOff>
    </xdr:to>
    <xdr:sp>
      <xdr:nvSpPr>
        <xdr:cNvPr id="3" name="Text Box 6"/>
        <xdr:cNvSpPr txBox="1">
          <a:spLocks noChangeArrowheads="1"/>
        </xdr:cNvSpPr>
      </xdr:nvSpPr>
      <xdr:spPr>
        <a:xfrm>
          <a:off x="0" y="7848600"/>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1</xdr:col>
      <xdr:colOff>0</xdr:colOff>
      <xdr:row>7</xdr:row>
      <xdr:rowOff>0</xdr:rowOff>
    </xdr:from>
    <xdr:to>
      <xdr:col>1</xdr:col>
      <xdr:colOff>0</xdr:colOff>
      <xdr:row>7</xdr:row>
      <xdr:rowOff>0</xdr:rowOff>
    </xdr:to>
    <xdr:sp>
      <xdr:nvSpPr>
        <xdr:cNvPr id="4" name="Text Box 1"/>
        <xdr:cNvSpPr txBox="1">
          <a:spLocks noChangeArrowheads="1"/>
        </xdr:cNvSpPr>
      </xdr:nvSpPr>
      <xdr:spPr>
        <a:xfrm>
          <a:off x="209550" y="106680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42</xdr:row>
      <xdr:rowOff>0</xdr:rowOff>
    </xdr:from>
    <xdr:to>
      <xdr:col>4</xdr:col>
      <xdr:colOff>0</xdr:colOff>
      <xdr:row>42</xdr:row>
      <xdr:rowOff>0</xdr:rowOff>
    </xdr:to>
    <xdr:sp>
      <xdr:nvSpPr>
        <xdr:cNvPr id="5" name="Text Box 2"/>
        <xdr:cNvSpPr txBox="1">
          <a:spLocks noChangeArrowheads="1"/>
        </xdr:cNvSpPr>
      </xdr:nvSpPr>
      <xdr:spPr>
        <a:xfrm>
          <a:off x="0" y="784860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43</xdr:row>
      <xdr:rowOff>0</xdr:rowOff>
    </xdr:from>
    <xdr:to>
      <xdr:col>4</xdr:col>
      <xdr:colOff>0</xdr:colOff>
      <xdr:row>43</xdr:row>
      <xdr:rowOff>0</xdr:rowOff>
    </xdr:to>
    <xdr:sp>
      <xdr:nvSpPr>
        <xdr:cNvPr id="6" name="Text Box 1"/>
        <xdr:cNvSpPr txBox="1">
          <a:spLocks noChangeArrowheads="1"/>
        </xdr:cNvSpPr>
      </xdr:nvSpPr>
      <xdr:spPr>
        <a:xfrm>
          <a:off x="857250" y="80486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43</xdr:row>
      <xdr:rowOff>0</xdr:rowOff>
    </xdr:from>
    <xdr:to>
      <xdr:col>1</xdr:col>
      <xdr:colOff>0</xdr:colOff>
      <xdr:row>43</xdr:row>
      <xdr:rowOff>0</xdr:rowOff>
    </xdr:to>
    <xdr:sp>
      <xdr:nvSpPr>
        <xdr:cNvPr id="7" name="Text Box 1"/>
        <xdr:cNvSpPr txBox="1">
          <a:spLocks noChangeArrowheads="1"/>
        </xdr:cNvSpPr>
      </xdr:nvSpPr>
      <xdr:spPr>
        <a:xfrm>
          <a:off x="209550" y="80486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42</xdr:row>
      <xdr:rowOff>0</xdr:rowOff>
    </xdr:from>
    <xdr:to>
      <xdr:col>4</xdr:col>
      <xdr:colOff>0</xdr:colOff>
      <xdr:row>42</xdr:row>
      <xdr:rowOff>0</xdr:rowOff>
    </xdr:to>
    <xdr:sp>
      <xdr:nvSpPr>
        <xdr:cNvPr id="8" name="Text Box 2"/>
        <xdr:cNvSpPr txBox="1">
          <a:spLocks noChangeArrowheads="1"/>
        </xdr:cNvSpPr>
      </xdr:nvSpPr>
      <xdr:spPr>
        <a:xfrm>
          <a:off x="0" y="784860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43</xdr:row>
      <xdr:rowOff>0</xdr:rowOff>
    </xdr:from>
    <xdr:to>
      <xdr:col>4</xdr:col>
      <xdr:colOff>0</xdr:colOff>
      <xdr:row>43</xdr:row>
      <xdr:rowOff>0</xdr:rowOff>
    </xdr:to>
    <xdr:sp>
      <xdr:nvSpPr>
        <xdr:cNvPr id="9" name="Text Box 1"/>
        <xdr:cNvSpPr txBox="1">
          <a:spLocks noChangeArrowheads="1"/>
        </xdr:cNvSpPr>
      </xdr:nvSpPr>
      <xdr:spPr>
        <a:xfrm>
          <a:off x="857250" y="80486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43</xdr:row>
      <xdr:rowOff>0</xdr:rowOff>
    </xdr:from>
    <xdr:to>
      <xdr:col>1</xdr:col>
      <xdr:colOff>0</xdr:colOff>
      <xdr:row>43</xdr:row>
      <xdr:rowOff>0</xdr:rowOff>
    </xdr:to>
    <xdr:sp>
      <xdr:nvSpPr>
        <xdr:cNvPr id="10" name="Text Box 1"/>
        <xdr:cNvSpPr txBox="1">
          <a:spLocks noChangeArrowheads="1"/>
        </xdr:cNvSpPr>
      </xdr:nvSpPr>
      <xdr:spPr>
        <a:xfrm>
          <a:off x="209550" y="80486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36</xdr:row>
      <xdr:rowOff>0</xdr:rowOff>
    </xdr:from>
    <xdr:to>
      <xdr:col>10</xdr:col>
      <xdr:colOff>885825</xdr:colOff>
      <xdr:row>36</xdr:row>
      <xdr:rowOff>9525</xdr:rowOff>
    </xdr:to>
    <xdr:sp>
      <xdr:nvSpPr>
        <xdr:cNvPr id="11" name="Freeform 15"/>
        <xdr:cNvSpPr>
          <a:spLocks/>
        </xdr:cNvSpPr>
      </xdr:nvSpPr>
      <xdr:spPr>
        <a:xfrm>
          <a:off x="8343900" y="67627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20</xdr:row>
      <xdr:rowOff>0</xdr:rowOff>
    </xdr:from>
    <xdr:to>
      <xdr:col>10</xdr:col>
      <xdr:colOff>885825</xdr:colOff>
      <xdr:row>20</xdr:row>
      <xdr:rowOff>9525</xdr:rowOff>
    </xdr:to>
    <xdr:sp>
      <xdr:nvSpPr>
        <xdr:cNvPr id="12" name="Freeform 16"/>
        <xdr:cNvSpPr>
          <a:spLocks/>
        </xdr:cNvSpPr>
      </xdr:nvSpPr>
      <xdr:spPr>
        <a:xfrm>
          <a:off x="8343900" y="361950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36</xdr:row>
      <xdr:rowOff>0</xdr:rowOff>
    </xdr:from>
    <xdr:to>
      <xdr:col>10</xdr:col>
      <xdr:colOff>885825</xdr:colOff>
      <xdr:row>36</xdr:row>
      <xdr:rowOff>9525</xdr:rowOff>
    </xdr:to>
    <xdr:sp>
      <xdr:nvSpPr>
        <xdr:cNvPr id="13" name="Freeform 15"/>
        <xdr:cNvSpPr>
          <a:spLocks/>
        </xdr:cNvSpPr>
      </xdr:nvSpPr>
      <xdr:spPr>
        <a:xfrm>
          <a:off x="8343900" y="67627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20</xdr:row>
      <xdr:rowOff>0</xdr:rowOff>
    </xdr:from>
    <xdr:to>
      <xdr:col>10</xdr:col>
      <xdr:colOff>885825</xdr:colOff>
      <xdr:row>20</xdr:row>
      <xdr:rowOff>9525</xdr:rowOff>
    </xdr:to>
    <xdr:sp>
      <xdr:nvSpPr>
        <xdr:cNvPr id="14" name="Freeform 16"/>
        <xdr:cNvSpPr>
          <a:spLocks/>
        </xdr:cNvSpPr>
      </xdr:nvSpPr>
      <xdr:spPr>
        <a:xfrm>
          <a:off x="8343900" y="361950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58</xdr:row>
      <xdr:rowOff>0</xdr:rowOff>
    </xdr:from>
    <xdr:to>
      <xdr:col>10</xdr:col>
      <xdr:colOff>885825</xdr:colOff>
      <xdr:row>58</xdr:row>
      <xdr:rowOff>0</xdr:rowOff>
    </xdr:to>
    <xdr:sp>
      <xdr:nvSpPr>
        <xdr:cNvPr id="15" name="Freeform 14"/>
        <xdr:cNvSpPr>
          <a:spLocks/>
        </xdr:cNvSpPr>
      </xdr:nvSpPr>
      <xdr:spPr>
        <a:xfrm>
          <a:off x="8343900" y="10944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49</xdr:row>
      <xdr:rowOff>0</xdr:rowOff>
    </xdr:from>
    <xdr:to>
      <xdr:col>10</xdr:col>
      <xdr:colOff>885825</xdr:colOff>
      <xdr:row>49</xdr:row>
      <xdr:rowOff>9525</xdr:rowOff>
    </xdr:to>
    <xdr:sp>
      <xdr:nvSpPr>
        <xdr:cNvPr id="16" name="Freeform 17"/>
        <xdr:cNvSpPr>
          <a:spLocks/>
        </xdr:cNvSpPr>
      </xdr:nvSpPr>
      <xdr:spPr>
        <a:xfrm>
          <a:off x="8343900" y="9229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52</xdr:row>
      <xdr:rowOff>0</xdr:rowOff>
    </xdr:from>
    <xdr:to>
      <xdr:col>10</xdr:col>
      <xdr:colOff>885825</xdr:colOff>
      <xdr:row>52</xdr:row>
      <xdr:rowOff>0</xdr:rowOff>
    </xdr:to>
    <xdr:sp>
      <xdr:nvSpPr>
        <xdr:cNvPr id="17" name="Freeform 18"/>
        <xdr:cNvSpPr>
          <a:spLocks/>
        </xdr:cNvSpPr>
      </xdr:nvSpPr>
      <xdr:spPr>
        <a:xfrm>
          <a:off x="8343900" y="9801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56</xdr:row>
      <xdr:rowOff>0</xdr:rowOff>
    </xdr:from>
    <xdr:to>
      <xdr:col>10</xdr:col>
      <xdr:colOff>885825</xdr:colOff>
      <xdr:row>56</xdr:row>
      <xdr:rowOff>9525</xdr:rowOff>
    </xdr:to>
    <xdr:sp>
      <xdr:nvSpPr>
        <xdr:cNvPr id="18" name="Freeform 19"/>
        <xdr:cNvSpPr>
          <a:spLocks/>
        </xdr:cNvSpPr>
      </xdr:nvSpPr>
      <xdr:spPr>
        <a:xfrm>
          <a:off x="8343900" y="10563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63</xdr:row>
      <xdr:rowOff>0</xdr:rowOff>
    </xdr:from>
    <xdr:to>
      <xdr:col>10</xdr:col>
      <xdr:colOff>885825</xdr:colOff>
      <xdr:row>63</xdr:row>
      <xdr:rowOff>0</xdr:rowOff>
    </xdr:to>
    <xdr:sp>
      <xdr:nvSpPr>
        <xdr:cNvPr id="19" name="Freeform 20"/>
        <xdr:cNvSpPr>
          <a:spLocks/>
        </xdr:cNvSpPr>
      </xdr:nvSpPr>
      <xdr:spPr>
        <a:xfrm>
          <a:off x="8343900" y="11896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65</xdr:row>
      <xdr:rowOff>0</xdr:rowOff>
    </xdr:from>
    <xdr:to>
      <xdr:col>10</xdr:col>
      <xdr:colOff>885825</xdr:colOff>
      <xdr:row>65</xdr:row>
      <xdr:rowOff>0</xdr:rowOff>
    </xdr:to>
    <xdr:sp>
      <xdr:nvSpPr>
        <xdr:cNvPr id="20" name="Freeform 21"/>
        <xdr:cNvSpPr>
          <a:spLocks/>
        </xdr:cNvSpPr>
      </xdr:nvSpPr>
      <xdr:spPr>
        <a:xfrm>
          <a:off x="8343900" y="12277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83</xdr:row>
      <xdr:rowOff>0</xdr:rowOff>
    </xdr:from>
    <xdr:to>
      <xdr:col>5</xdr:col>
      <xdr:colOff>0</xdr:colOff>
      <xdr:row>83</xdr:row>
      <xdr:rowOff>0</xdr:rowOff>
    </xdr:to>
    <xdr:sp>
      <xdr:nvSpPr>
        <xdr:cNvPr id="21" name="Freeform 22"/>
        <xdr:cNvSpPr>
          <a:spLocks/>
        </xdr:cNvSpPr>
      </xdr:nvSpPr>
      <xdr:spPr>
        <a:xfrm>
          <a:off x="1066800" y="155543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0</xdr:rowOff>
    </xdr:from>
    <xdr:to>
      <xdr:col>5</xdr:col>
      <xdr:colOff>0</xdr:colOff>
      <xdr:row>86</xdr:row>
      <xdr:rowOff>0</xdr:rowOff>
    </xdr:to>
    <xdr:sp>
      <xdr:nvSpPr>
        <xdr:cNvPr id="22" name="Freeform 23"/>
        <xdr:cNvSpPr>
          <a:spLocks/>
        </xdr:cNvSpPr>
      </xdr:nvSpPr>
      <xdr:spPr>
        <a:xfrm>
          <a:off x="1066800" y="161258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52</xdr:row>
      <xdr:rowOff>0</xdr:rowOff>
    </xdr:from>
    <xdr:to>
      <xdr:col>10</xdr:col>
      <xdr:colOff>885825</xdr:colOff>
      <xdr:row>52</xdr:row>
      <xdr:rowOff>9525</xdr:rowOff>
    </xdr:to>
    <xdr:sp>
      <xdr:nvSpPr>
        <xdr:cNvPr id="23" name="Freeform 32"/>
        <xdr:cNvSpPr>
          <a:spLocks/>
        </xdr:cNvSpPr>
      </xdr:nvSpPr>
      <xdr:spPr>
        <a:xfrm>
          <a:off x="8343900" y="9801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55</xdr:row>
      <xdr:rowOff>0</xdr:rowOff>
    </xdr:from>
    <xdr:to>
      <xdr:col>10</xdr:col>
      <xdr:colOff>885825</xdr:colOff>
      <xdr:row>55</xdr:row>
      <xdr:rowOff>9525</xdr:rowOff>
    </xdr:to>
    <xdr:sp>
      <xdr:nvSpPr>
        <xdr:cNvPr id="24" name="Freeform 33"/>
        <xdr:cNvSpPr>
          <a:spLocks/>
        </xdr:cNvSpPr>
      </xdr:nvSpPr>
      <xdr:spPr>
        <a:xfrm>
          <a:off x="8343900" y="10372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58</xdr:row>
      <xdr:rowOff>0</xdr:rowOff>
    </xdr:from>
    <xdr:to>
      <xdr:col>10</xdr:col>
      <xdr:colOff>885825</xdr:colOff>
      <xdr:row>58</xdr:row>
      <xdr:rowOff>9525</xdr:rowOff>
    </xdr:to>
    <xdr:sp>
      <xdr:nvSpPr>
        <xdr:cNvPr id="25" name="Freeform 34"/>
        <xdr:cNvSpPr>
          <a:spLocks/>
        </xdr:cNvSpPr>
      </xdr:nvSpPr>
      <xdr:spPr>
        <a:xfrm>
          <a:off x="8343900" y="1094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61</xdr:row>
      <xdr:rowOff>0</xdr:rowOff>
    </xdr:from>
    <xdr:to>
      <xdr:col>10</xdr:col>
      <xdr:colOff>885825</xdr:colOff>
      <xdr:row>61</xdr:row>
      <xdr:rowOff>9525</xdr:rowOff>
    </xdr:to>
    <xdr:sp>
      <xdr:nvSpPr>
        <xdr:cNvPr id="26" name="Freeform 35"/>
        <xdr:cNvSpPr>
          <a:spLocks/>
        </xdr:cNvSpPr>
      </xdr:nvSpPr>
      <xdr:spPr>
        <a:xfrm>
          <a:off x="8343900" y="1151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64</xdr:row>
      <xdr:rowOff>0</xdr:rowOff>
    </xdr:from>
    <xdr:to>
      <xdr:col>10</xdr:col>
      <xdr:colOff>885825</xdr:colOff>
      <xdr:row>64</xdr:row>
      <xdr:rowOff>9525</xdr:rowOff>
    </xdr:to>
    <xdr:sp>
      <xdr:nvSpPr>
        <xdr:cNvPr id="27" name="Freeform 36"/>
        <xdr:cNvSpPr>
          <a:spLocks/>
        </xdr:cNvSpPr>
      </xdr:nvSpPr>
      <xdr:spPr>
        <a:xfrm>
          <a:off x="8343900" y="12087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65</xdr:row>
      <xdr:rowOff>0</xdr:rowOff>
    </xdr:from>
    <xdr:to>
      <xdr:col>10</xdr:col>
      <xdr:colOff>885825</xdr:colOff>
      <xdr:row>65</xdr:row>
      <xdr:rowOff>0</xdr:rowOff>
    </xdr:to>
    <xdr:sp>
      <xdr:nvSpPr>
        <xdr:cNvPr id="28" name="Freeform 37"/>
        <xdr:cNvSpPr>
          <a:spLocks/>
        </xdr:cNvSpPr>
      </xdr:nvSpPr>
      <xdr:spPr>
        <a:xfrm>
          <a:off x="8343900" y="12277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80</xdr:row>
      <xdr:rowOff>0</xdr:rowOff>
    </xdr:from>
    <xdr:to>
      <xdr:col>5</xdr:col>
      <xdr:colOff>0</xdr:colOff>
      <xdr:row>80</xdr:row>
      <xdr:rowOff>9525</xdr:rowOff>
    </xdr:to>
    <xdr:sp>
      <xdr:nvSpPr>
        <xdr:cNvPr id="29" name="Freeform 38"/>
        <xdr:cNvSpPr>
          <a:spLocks/>
        </xdr:cNvSpPr>
      </xdr:nvSpPr>
      <xdr:spPr>
        <a:xfrm>
          <a:off x="1066800" y="150018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63</xdr:row>
      <xdr:rowOff>0</xdr:rowOff>
    </xdr:from>
    <xdr:to>
      <xdr:col>10</xdr:col>
      <xdr:colOff>885825</xdr:colOff>
      <xdr:row>63</xdr:row>
      <xdr:rowOff>9525</xdr:rowOff>
    </xdr:to>
    <xdr:sp>
      <xdr:nvSpPr>
        <xdr:cNvPr id="30" name="Freeform 48"/>
        <xdr:cNvSpPr>
          <a:spLocks/>
        </xdr:cNvSpPr>
      </xdr:nvSpPr>
      <xdr:spPr>
        <a:xfrm>
          <a:off x="8343900" y="11896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87</xdr:row>
      <xdr:rowOff>0</xdr:rowOff>
    </xdr:from>
    <xdr:to>
      <xdr:col>5</xdr:col>
      <xdr:colOff>0</xdr:colOff>
      <xdr:row>87</xdr:row>
      <xdr:rowOff>9525</xdr:rowOff>
    </xdr:to>
    <xdr:sp>
      <xdr:nvSpPr>
        <xdr:cNvPr id="31" name="Freeform 49"/>
        <xdr:cNvSpPr>
          <a:spLocks/>
        </xdr:cNvSpPr>
      </xdr:nvSpPr>
      <xdr:spPr>
        <a:xfrm>
          <a:off x="1066800" y="163163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88</xdr:row>
      <xdr:rowOff>0</xdr:rowOff>
    </xdr:from>
    <xdr:to>
      <xdr:col>5</xdr:col>
      <xdr:colOff>0</xdr:colOff>
      <xdr:row>88</xdr:row>
      <xdr:rowOff>9525</xdr:rowOff>
    </xdr:to>
    <xdr:sp>
      <xdr:nvSpPr>
        <xdr:cNvPr id="32" name="Freeform 50"/>
        <xdr:cNvSpPr>
          <a:spLocks/>
        </xdr:cNvSpPr>
      </xdr:nvSpPr>
      <xdr:spPr>
        <a:xfrm>
          <a:off x="1066800" y="165068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58</xdr:row>
      <xdr:rowOff>0</xdr:rowOff>
    </xdr:from>
    <xdr:to>
      <xdr:col>10</xdr:col>
      <xdr:colOff>885825</xdr:colOff>
      <xdr:row>58</xdr:row>
      <xdr:rowOff>0</xdr:rowOff>
    </xdr:to>
    <xdr:sp>
      <xdr:nvSpPr>
        <xdr:cNvPr id="33" name="Freeform 14"/>
        <xdr:cNvSpPr>
          <a:spLocks/>
        </xdr:cNvSpPr>
      </xdr:nvSpPr>
      <xdr:spPr>
        <a:xfrm>
          <a:off x="8343900" y="10944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49</xdr:row>
      <xdr:rowOff>0</xdr:rowOff>
    </xdr:from>
    <xdr:to>
      <xdr:col>10</xdr:col>
      <xdr:colOff>885825</xdr:colOff>
      <xdr:row>49</xdr:row>
      <xdr:rowOff>9525</xdr:rowOff>
    </xdr:to>
    <xdr:sp>
      <xdr:nvSpPr>
        <xdr:cNvPr id="34" name="Freeform 17"/>
        <xdr:cNvSpPr>
          <a:spLocks/>
        </xdr:cNvSpPr>
      </xdr:nvSpPr>
      <xdr:spPr>
        <a:xfrm>
          <a:off x="8343900" y="9229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52</xdr:row>
      <xdr:rowOff>0</xdr:rowOff>
    </xdr:from>
    <xdr:to>
      <xdr:col>10</xdr:col>
      <xdr:colOff>885825</xdr:colOff>
      <xdr:row>52</xdr:row>
      <xdr:rowOff>0</xdr:rowOff>
    </xdr:to>
    <xdr:sp>
      <xdr:nvSpPr>
        <xdr:cNvPr id="35" name="Freeform 18"/>
        <xdr:cNvSpPr>
          <a:spLocks/>
        </xdr:cNvSpPr>
      </xdr:nvSpPr>
      <xdr:spPr>
        <a:xfrm>
          <a:off x="8343900" y="9801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56</xdr:row>
      <xdr:rowOff>0</xdr:rowOff>
    </xdr:from>
    <xdr:to>
      <xdr:col>10</xdr:col>
      <xdr:colOff>885825</xdr:colOff>
      <xdr:row>56</xdr:row>
      <xdr:rowOff>9525</xdr:rowOff>
    </xdr:to>
    <xdr:sp>
      <xdr:nvSpPr>
        <xdr:cNvPr id="36" name="Freeform 19"/>
        <xdr:cNvSpPr>
          <a:spLocks/>
        </xdr:cNvSpPr>
      </xdr:nvSpPr>
      <xdr:spPr>
        <a:xfrm>
          <a:off x="8343900" y="10563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63</xdr:row>
      <xdr:rowOff>0</xdr:rowOff>
    </xdr:from>
    <xdr:to>
      <xdr:col>10</xdr:col>
      <xdr:colOff>885825</xdr:colOff>
      <xdr:row>63</xdr:row>
      <xdr:rowOff>0</xdr:rowOff>
    </xdr:to>
    <xdr:sp>
      <xdr:nvSpPr>
        <xdr:cNvPr id="37" name="Freeform 20"/>
        <xdr:cNvSpPr>
          <a:spLocks/>
        </xdr:cNvSpPr>
      </xdr:nvSpPr>
      <xdr:spPr>
        <a:xfrm>
          <a:off x="8343900" y="11896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65</xdr:row>
      <xdr:rowOff>0</xdr:rowOff>
    </xdr:from>
    <xdr:to>
      <xdr:col>10</xdr:col>
      <xdr:colOff>885825</xdr:colOff>
      <xdr:row>65</xdr:row>
      <xdr:rowOff>0</xdr:rowOff>
    </xdr:to>
    <xdr:sp>
      <xdr:nvSpPr>
        <xdr:cNvPr id="38" name="Freeform 21"/>
        <xdr:cNvSpPr>
          <a:spLocks/>
        </xdr:cNvSpPr>
      </xdr:nvSpPr>
      <xdr:spPr>
        <a:xfrm>
          <a:off x="8343900" y="12277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83</xdr:row>
      <xdr:rowOff>0</xdr:rowOff>
    </xdr:from>
    <xdr:to>
      <xdr:col>5</xdr:col>
      <xdr:colOff>0</xdr:colOff>
      <xdr:row>83</xdr:row>
      <xdr:rowOff>0</xdr:rowOff>
    </xdr:to>
    <xdr:sp>
      <xdr:nvSpPr>
        <xdr:cNvPr id="39" name="Freeform 22"/>
        <xdr:cNvSpPr>
          <a:spLocks/>
        </xdr:cNvSpPr>
      </xdr:nvSpPr>
      <xdr:spPr>
        <a:xfrm>
          <a:off x="1066800" y="155543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0</xdr:rowOff>
    </xdr:from>
    <xdr:to>
      <xdr:col>5</xdr:col>
      <xdr:colOff>0</xdr:colOff>
      <xdr:row>86</xdr:row>
      <xdr:rowOff>0</xdr:rowOff>
    </xdr:to>
    <xdr:sp>
      <xdr:nvSpPr>
        <xdr:cNvPr id="40" name="Freeform 23"/>
        <xdr:cNvSpPr>
          <a:spLocks/>
        </xdr:cNvSpPr>
      </xdr:nvSpPr>
      <xdr:spPr>
        <a:xfrm>
          <a:off x="1066800" y="161258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52</xdr:row>
      <xdr:rowOff>0</xdr:rowOff>
    </xdr:from>
    <xdr:to>
      <xdr:col>10</xdr:col>
      <xdr:colOff>885825</xdr:colOff>
      <xdr:row>52</xdr:row>
      <xdr:rowOff>9525</xdr:rowOff>
    </xdr:to>
    <xdr:sp>
      <xdr:nvSpPr>
        <xdr:cNvPr id="41" name="Freeform 32"/>
        <xdr:cNvSpPr>
          <a:spLocks/>
        </xdr:cNvSpPr>
      </xdr:nvSpPr>
      <xdr:spPr>
        <a:xfrm>
          <a:off x="8343900" y="9801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55</xdr:row>
      <xdr:rowOff>0</xdr:rowOff>
    </xdr:from>
    <xdr:to>
      <xdr:col>10</xdr:col>
      <xdr:colOff>885825</xdr:colOff>
      <xdr:row>55</xdr:row>
      <xdr:rowOff>9525</xdr:rowOff>
    </xdr:to>
    <xdr:sp>
      <xdr:nvSpPr>
        <xdr:cNvPr id="42" name="Freeform 33"/>
        <xdr:cNvSpPr>
          <a:spLocks/>
        </xdr:cNvSpPr>
      </xdr:nvSpPr>
      <xdr:spPr>
        <a:xfrm>
          <a:off x="8343900" y="10372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58</xdr:row>
      <xdr:rowOff>0</xdr:rowOff>
    </xdr:from>
    <xdr:to>
      <xdr:col>10</xdr:col>
      <xdr:colOff>885825</xdr:colOff>
      <xdr:row>58</xdr:row>
      <xdr:rowOff>9525</xdr:rowOff>
    </xdr:to>
    <xdr:sp>
      <xdr:nvSpPr>
        <xdr:cNvPr id="43" name="Freeform 34"/>
        <xdr:cNvSpPr>
          <a:spLocks/>
        </xdr:cNvSpPr>
      </xdr:nvSpPr>
      <xdr:spPr>
        <a:xfrm>
          <a:off x="8343900" y="1094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61</xdr:row>
      <xdr:rowOff>0</xdr:rowOff>
    </xdr:from>
    <xdr:to>
      <xdr:col>10</xdr:col>
      <xdr:colOff>885825</xdr:colOff>
      <xdr:row>61</xdr:row>
      <xdr:rowOff>9525</xdr:rowOff>
    </xdr:to>
    <xdr:sp>
      <xdr:nvSpPr>
        <xdr:cNvPr id="44" name="Freeform 35"/>
        <xdr:cNvSpPr>
          <a:spLocks/>
        </xdr:cNvSpPr>
      </xdr:nvSpPr>
      <xdr:spPr>
        <a:xfrm>
          <a:off x="8343900" y="1151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64</xdr:row>
      <xdr:rowOff>0</xdr:rowOff>
    </xdr:from>
    <xdr:to>
      <xdr:col>10</xdr:col>
      <xdr:colOff>885825</xdr:colOff>
      <xdr:row>64</xdr:row>
      <xdr:rowOff>9525</xdr:rowOff>
    </xdr:to>
    <xdr:sp>
      <xdr:nvSpPr>
        <xdr:cNvPr id="45" name="Freeform 36"/>
        <xdr:cNvSpPr>
          <a:spLocks/>
        </xdr:cNvSpPr>
      </xdr:nvSpPr>
      <xdr:spPr>
        <a:xfrm>
          <a:off x="8343900" y="12087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65</xdr:row>
      <xdr:rowOff>0</xdr:rowOff>
    </xdr:from>
    <xdr:to>
      <xdr:col>10</xdr:col>
      <xdr:colOff>885825</xdr:colOff>
      <xdr:row>65</xdr:row>
      <xdr:rowOff>0</xdr:rowOff>
    </xdr:to>
    <xdr:sp>
      <xdr:nvSpPr>
        <xdr:cNvPr id="46" name="Freeform 37"/>
        <xdr:cNvSpPr>
          <a:spLocks/>
        </xdr:cNvSpPr>
      </xdr:nvSpPr>
      <xdr:spPr>
        <a:xfrm>
          <a:off x="8343900" y="12277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80</xdr:row>
      <xdr:rowOff>0</xdr:rowOff>
    </xdr:from>
    <xdr:to>
      <xdr:col>5</xdr:col>
      <xdr:colOff>0</xdr:colOff>
      <xdr:row>80</xdr:row>
      <xdr:rowOff>9525</xdr:rowOff>
    </xdr:to>
    <xdr:sp>
      <xdr:nvSpPr>
        <xdr:cNvPr id="47" name="Freeform 38"/>
        <xdr:cNvSpPr>
          <a:spLocks/>
        </xdr:cNvSpPr>
      </xdr:nvSpPr>
      <xdr:spPr>
        <a:xfrm>
          <a:off x="1066800" y="150018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63</xdr:row>
      <xdr:rowOff>0</xdr:rowOff>
    </xdr:from>
    <xdr:to>
      <xdr:col>10</xdr:col>
      <xdr:colOff>885825</xdr:colOff>
      <xdr:row>63</xdr:row>
      <xdr:rowOff>9525</xdr:rowOff>
    </xdr:to>
    <xdr:sp>
      <xdr:nvSpPr>
        <xdr:cNvPr id="48" name="Freeform 48"/>
        <xdr:cNvSpPr>
          <a:spLocks/>
        </xdr:cNvSpPr>
      </xdr:nvSpPr>
      <xdr:spPr>
        <a:xfrm>
          <a:off x="8343900" y="11896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87</xdr:row>
      <xdr:rowOff>0</xdr:rowOff>
    </xdr:from>
    <xdr:to>
      <xdr:col>5</xdr:col>
      <xdr:colOff>0</xdr:colOff>
      <xdr:row>87</xdr:row>
      <xdr:rowOff>9525</xdr:rowOff>
    </xdr:to>
    <xdr:sp>
      <xdr:nvSpPr>
        <xdr:cNvPr id="49" name="Freeform 49"/>
        <xdr:cNvSpPr>
          <a:spLocks/>
        </xdr:cNvSpPr>
      </xdr:nvSpPr>
      <xdr:spPr>
        <a:xfrm>
          <a:off x="1066800" y="163163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88</xdr:row>
      <xdr:rowOff>0</xdr:rowOff>
    </xdr:from>
    <xdr:to>
      <xdr:col>5</xdr:col>
      <xdr:colOff>0</xdr:colOff>
      <xdr:row>88</xdr:row>
      <xdr:rowOff>9525</xdr:rowOff>
    </xdr:to>
    <xdr:sp>
      <xdr:nvSpPr>
        <xdr:cNvPr id="50" name="Freeform 50"/>
        <xdr:cNvSpPr>
          <a:spLocks/>
        </xdr:cNvSpPr>
      </xdr:nvSpPr>
      <xdr:spPr>
        <a:xfrm>
          <a:off x="1066800" y="165068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81</xdr:row>
      <xdr:rowOff>0</xdr:rowOff>
    </xdr:from>
    <xdr:to>
      <xdr:col>5</xdr:col>
      <xdr:colOff>19050</xdr:colOff>
      <xdr:row>81</xdr:row>
      <xdr:rowOff>0</xdr:rowOff>
    </xdr:to>
    <xdr:sp>
      <xdr:nvSpPr>
        <xdr:cNvPr id="51" name="Text Box 6"/>
        <xdr:cNvSpPr txBox="1">
          <a:spLocks noChangeArrowheads="1"/>
        </xdr:cNvSpPr>
      </xdr:nvSpPr>
      <xdr:spPr>
        <a:xfrm>
          <a:off x="0" y="1519237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0</xdr:col>
      <xdr:colOff>0</xdr:colOff>
      <xdr:row>81</xdr:row>
      <xdr:rowOff>0</xdr:rowOff>
    </xdr:from>
    <xdr:to>
      <xdr:col>4</xdr:col>
      <xdr:colOff>0</xdr:colOff>
      <xdr:row>81</xdr:row>
      <xdr:rowOff>0</xdr:rowOff>
    </xdr:to>
    <xdr:sp>
      <xdr:nvSpPr>
        <xdr:cNvPr id="52" name="Text Box 2"/>
        <xdr:cNvSpPr txBox="1">
          <a:spLocks noChangeArrowheads="1"/>
        </xdr:cNvSpPr>
      </xdr:nvSpPr>
      <xdr:spPr>
        <a:xfrm>
          <a:off x="0" y="1519237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82</xdr:row>
      <xdr:rowOff>0</xdr:rowOff>
    </xdr:from>
    <xdr:to>
      <xdr:col>4</xdr:col>
      <xdr:colOff>0</xdr:colOff>
      <xdr:row>82</xdr:row>
      <xdr:rowOff>0</xdr:rowOff>
    </xdr:to>
    <xdr:sp>
      <xdr:nvSpPr>
        <xdr:cNvPr id="53" name="Text Box 1"/>
        <xdr:cNvSpPr txBox="1">
          <a:spLocks noChangeArrowheads="1"/>
        </xdr:cNvSpPr>
      </xdr:nvSpPr>
      <xdr:spPr>
        <a:xfrm>
          <a:off x="857250" y="153828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82</xdr:row>
      <xdr:rowOff>0</xdr:rowOff>
    </xdr:from>
    <xdr:to>
      <xdr:col>1</xdr:col>
      <xdr:colOff>0</xdr:colOff>
      <xdr:row>82</xdr:row>
      <xdr:rowOff>0</xdr:rowOff>
    </xdr:to>
    <xdr:sp>
      <xdr:nvSpPr>
        <xdr:cNvPr id="54" name="Text Box 1"/>
        <xdr:cNvSpPr txBox="1">
          <a:spLocks noChangeArrowheads="1"/>
        </xdr:cNvSpPr>
      </xdr:nvSpPr>
      <xdr:spPr>
        <a:xfrm>
          <a:off x="209550" y="153828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81</xdr:row>
      <xdr:rowOff>0</xdr:rowOff>
    </xdr:from>
    <xdr:to>
      <xdr:col>4</xdr:col>
      <xdr:colOff>0</xdr:colOff>
      <xdr:row>81</xdr:row>
      <xdr:rowOff>0</xdr:rowOff>
    </xdr:to>
    <xdr:sp>
      <xdr:nvSpPr>
        <xdr:cNvPr id="55" name="Text Box 2"/>
        <xdr:cNvSpPr txBox="1">
          <a:spLocks noChangeArrowheads="1"/>
        </xdr:cNvSpPr>
      </xdr:nvSpPr>
      <xdr:spPr>
        <a:xfrm>
          <a:off x="0" y="1519237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82</xdr:row>
      <xdr:rowOff>0</xdr:rowOff>
    </xdr:from>
    <xdr:to>
      <xdr:col>4</xdr:col>
      <xdr:colOff>0</xdr:colOff>
      <xdr:row>82</xdr:row>
      <xdr:rowOff>0</xdr:rowOff>
    </xdr:to>
    <xdr:sp>
      <xdr:nvSpPr>
        <xdr:cNvPr id="56" name="Text Box 1"/>
        <xdr:cNvSpPr txBox="1">
          <a:spLocks noChangeArrowheads="1"/>
        </xdr:cNvSpPr>
      </xdr:nvSpPr>
      <xdr:spPr>
        <a:xfrm>
          <a:off x="857250" y="153828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82</xdr:row>
      <xdr:rowOff>0</xdr:rowOff>
    </xdr:from>
    <xdr:to>
      <xdr:col>1</xdr:col>
      <xdr:colOff>0</xdr:colOff>
      <xdr:row>82</xdr:row>
      <xdr:rowOff>0</xdr:rowOff>
    </xdr:to>
    <xdr:sp>
      <xdr:nvSpPr>
        <xdr:cNvPr id="57" name="Text Box 1"/>
        <xdr:cNvSpPr txBox="1">
          <a:spLocks noChangeArrowheads="1"/>
        </xdr:cNvSpPr>
      </xdr:nvSpPr>
      <xdr:spPr>
        <a:xfrm>
          <a:off x="209550" y="153828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96</xdr:row>
      <xdr:rowOff>0</xdr:rowOff>
    </xdr:from>
    <xdr:to>
      <xdr:col>10</xdr:col>
      <xdr:colOff>885825</xdr:colOff>
      <xdr:row>96</xdr:row>
      <xdr:rowOff>0</xdr:rowOff>
    </xdr:to>
    <xdr:sp>
      <xdr:nvSpPr>
        <xdr:cNvPr id="58" name="Freeform 14"/>
        <xdr:cNvSpPr>
          <a:spLocks/>
        </xdr:cNvSpPr>
      </xdr:nvSpPr>
      <xdr:spPr>
        <a:xfrm>
          <a:off x="8343900" y="180117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87</xdr:row>
      <xdr:rowOff>0</xdr:rowOff>
    </xdr:from>
    <xdr:to>
      <xdr:col>10</xdr:col>
      <xdr:colOff>885825</xdr:colOff>
      <xdr:row>87</xdr:row>
      <xdr:rowOff>9525</xdr:rowOff>
    </xdr:to>
    <xdr:sp>
      <xdr:nvSpPr>
        <xdr:cNvPr id="59" name="Freeform 17"/>
        <xdr:cNvSpPr>
          <a:spLocks/>
        </xdr:cNvSpPr>
      </xdr:nvSpPr>
      <xdr:spPr>
        <a:xfrm>
          <a:off x="8343900" y="163163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0</xdr:rowOff>
    </xdr:to>
    <xdr:sp>
      <xdr:nvSpPr>
        <xdr:cNvPr id="60" name="Freeform 18"/>
        <xdr:cNvSpPr>
          <a:spLocks/>
        </xdr:cNvSpPr>
      </xdr:nvSpPr>
      <xdr:spPr>
        <a:xfrm>
          <a:off x="8343900" y="168687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94</xdr:row>
      <xdr:rowOff>0</xdr:rowOff>
    </xdr:from>
    <xdr:to>
      <xdr:col>10</xdr:col>
      <xdr:colOff>885825</xdr:colOff>
      <xdr:row>94</xdr:row>
      <xdr:rowOff>9525</xdr:rowOff>
    </xdr:to>
    <xdr:sp>
      <xdr:nvSpPr>
        <xdr:cNvPr id="61" name="Freeform 19"/>
        <xdr:cNvSpPr>
          <a:spLocks/>
        </xdr:cNvSpPr>
      </xdr:nvSpPr>
      <xdr:spPr>
        <a:xfrm>
          <a:off x="8343900" y="17630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0</xdr:rowOff>
    </xdr:to>
    <xdr:sp>
      <xdr:nvSpPr>
        <xdr:cNvPr id="62" name="Freeform 20"/>
        <xdr:cNvSpPr>
          <a:spLocks/>
        </xdr:cNvSpPr>
      </xdr:nvSpPr>
      <xdr:spPr>
        <a:xfrm>
          <a:off x="8343900" y="18945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9525</xdr:rowOff>
    </xdr:to>
    <xdr:sp>
      <xdr:nvSpPr>
        <xdr:cNvPr id="63" name="Freeform 32"/>
        <xdr:cNvSpPr>
          <a:spLocks/>
        </xdr:cNvSpPr>
      </xdr:nvSpPr>
      <xdr:spPr>
        <a:xfrm>
          <a:off x="8343900" y="16868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93</xdr:row>
      <xdr:rowOff>0</xdr:rowOff>
    </xdr:from>
    <xdr:to>
      <xdr:col>10</xdr:col>
      <xdr:colOff>885825</xdr:colOff>
      <xdr:row>93</xdr:row>
      <xdr:rowOff>9525</xdr:rowOff>
    </xdr:to>
    <xdr:sp>
      <xdr:nvSpPr>
        <xdr:cNvPr id="64" name="Freeform 33"/>
        <xdr:cNvSpPr>
          <a:spLocks/>
        </xdr:cNvSpPr>
      </xdr:nvSpPr>
      <xdr:spPr>
        <a:xfrm>
          <a:off x="8343900" y="17440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96</xdr:row>
      <xdr:rowOff>0</xdr:rowOff>
    </xdr:from>
    <xdr:to>
      <xdr:col>10</xdr:col>
      <xdr:colOff>885825</xdr:colOff>
      <xdr:row>96</xdr:row>
      <xdr:rowOff>9525</xdr:rowOff>
    </xdr:to>
    <xdr:sp>
      <xdr:nvSpPr>
        <xdr:cNvPr id="65" name="Freeform 34"/>
        <xdr:cNvSpPr>
          <a:spLocks/>
        </xdr:cNvSpPr>
      </xdr:nvSpPr>
      <xdr:spPr>
        <a:xfrm>
          <a:off x="8343900" y="18011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66" name="Freeform 35"/>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67" name="Freeform 36"/>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9525</xdr:rowOff>
    </xdr:to>
    <xdr:sp>
      <xdr:nvSpPr>
        <xdr:cNvPr id="68" name="Freeform 48"/>
        <xdr:cNvSpPr>
          <a:spLocks/>
        </xdr:cNvSpPr>
      </xdr:nvSpPr>
      <xdr:spPr>
        <a:xfrm>
          <a:off x="8343900" y="18945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96</xdr:row>
      <xdr:rowOff>0</xdr:rowOff>
    </xdr:from>
    <xdr:to>
      <xdr:col>10</xdr:col>
      <xdr:colOff>885825</xdr:colOff>
      <xdr:row>96</xdr:row>
      <xdr:rowOff>0</xdr:rowOff>
    </xdr:to>
    <xdr:sp>
      <xdr:nvSpPr>
        <xdr:cNvPr id="69" name="Freeform 14"/>
        <xdr:cNvSpPr>
          <a:spLocks/>
        </xdr:cNvSpPr>
      </xdr:nvSpPr>
      <xdr:spPr>
        <a:xfrm>
          <a:off x="8343900" y="180117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87</xdr:row>
      <xdr:rowOff>0</xdr:rowOff>
    </xdr:from>
    <xdr:to>
      <xdr:col>10</xdr:col>
      <xdr:colOff>885825</xdr:colOff>
      <xdr:row>87</xdr:row>
      <xdr:rowOff>9525</xdr:rowOff>
    </xdr:to>
    <xdr:sp>
      <xdr:nvSpPr>
        <xdr:cNvPr id="70" name="Freeform 17"/>
        <xdr:cNvSpPr>
          <a:spLocks/>
        </xdr:cNvSpPr>
      </xdr:nvSpPr>
      <xdr:spPr>
        <a:xfrm>
          <a:off x="8343900" y="163163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0</xdr:rowOff>
    </xdr:to>
    <xdr:sp>
      <xdr:nvSpPr>
        <xdr:cNvPr id="71" name="Freeform 18"/>
        <xdr:cNvSpPr>
          <a:spLocks/>
        </xdr:cNvSpPr>
      </xdr:nvSpPr>
      <xdr:spPr>
        <a:xfrm>
          <a:off x="8343900" y="168687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94</xdr:row>
      <xdr:rowOff>0</xdr:rowOff>
    </xdr:from>
    <xdr:to>
      <xdr:col>10</xdr:col>
      <xdr:colOff>885825</xdr:colOff>
      <xdr:row>94</xdr:row>
      <xdr:rowOff>9525</xdr:rowOff>
    </xdr:to>
    <xdr:sp>
      <xdr:nvSpPr>
        <xdr:cNvPr id="72" name="Freeform 19"/>
        <xdr:cNvSpPr>
          <a:spLocks/>
        </xdr:cNvSpPr>
      </xdr:nvSpPr>
      <xdr:spPr>
        <a:xfrm>
          <a:off x="8343900" y="17630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0</xdr:rowOff>
    </xdr:to>
    <xdr:sp>
      <xdr:nvSpPr>
        <xdr:cNvPr id="73" name="Freeform 20"/>
        <xdr:cNvSpPr>
          <a:spLocks/>
        </xdr:cNvSpPr>
      </xdr:nvSpPr>
      <xdr:spPr>
        <a:xfrm>
          <a:off x="8343900" y="18945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9525</xdr:rowOff>
    </xdr:to>
    <xdr:sp>
      <xdr:nvSpPr>
        <xdr:cNvPr id="74" name="Freeform 32"/>
        <xdr:cNvSpPr>
          <a:spLocks/>
        </xdr:cNvSpPr>
      </xdr:nvSpPr>
      <xdr:spPr>
        <a:xfrm>
          <a:off x="8343900" y="16868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93</xdr:row>
      <xdr:rowOff>0</xdr:rowOff>
    </xdr:from>
    <xdr:to>
      <xdr:col>10</xdr:col>
      <xdr:colOff>885825</xdr:colOff>
      <xdr:row>93</xdr:row>
      <xdr:rowOff>9525</xdr:rowOff>
    </xdr:to>
    <xdr:sp>
      <xdr:nvSpPr>
        <xdr:cNvPr id="75" name="Freeform 33"/>
        <xdr:cNvSpPr>
          <a:spLocks/>
        </xdr:cNvSpPr>
      </xdr:nvSpPr>
      <xdr:spPr>
        <a:xfrm>
          <a:off x="8343900" y="17440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96</xdr:row>
      <xdr:rowOff>0</xdr:rowOff>
    </xdr:from>
    <xdr:to>
      <xdr:col>10</xdr:col>
      <xdr:colOff>885825</xdr:colOff>
      <xdr:row>96</xdr:row>
      <xdr:rowOff>9525</xdr:rowOff>
    </xdr:to>
    <xdr:sp>
      <xdr:nvSpPr>
        <xdr:cNvPr id="76" name="Freeform 34"/>
        <xdr:cNvSpPr>
          <a:spLocks/>
        </xdr:cNvSpPr>
      </xdr:nvSpPr>
      <xdr:spPr>
        <a:xfrm>
          <a:off x="8343900" y="18011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77" name="Freeform 35"/>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78" name="Freeform 36"/>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9525</xdr:rowOff>
    </xdr:to>
    <xdr:sp>
      <xdr:nvSpPr>
        <xdr:cNvPr id="79" name="Freeform 48"/>
        <xdr:cNvSpPr>
          <a:spLocks/>
        </xdr:cNvSpPr>
      </xdr:nvSpPr>
      <xdr:spPr>
        <a:xfrm>
          <a:off x="8343900" y="18945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81</xdr:row>
      <xdr:rowOff>0</xdr:rowOff>
    </xdr:from>
    <xdr:to>
      <xdr:col>5</xdr:col>
      <xdr:colOff>19050</xdr:colOff>
      <xdr:row>81</xdr:row>
      <xdr:rowOff>0</xdr:rowOff>
    </xdr:to>
    <xdr:sp>
      <xdr:nvSpPr>
        <xdr:cNvPr id="80" name="Text Box 6"/>
        <xdr:cNvSpPr txBox="1">
          <a:spLocks noChangeArrowheads="1"/>
        </xdr:cNvSpPr>
      </xdr:nvSpPr>
      <xdr:spPr>
        <a:xfrm>
          <a:off x="0" y="1519237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0</xdr:col>
      <xdr:colOff>0</xdr:colOff>
      <xdr:row>81</xdr:row>
      <xdr:rowOff>0</xdr:rowOff>
    </xdr:from>
    <xdr:to>
      <xdr:col>4</xdr:col>
      <xdr:colOff>0</xdr:colOff>
      <xdr:row>81</xdr:row>
      <xdr:rowOff>0</xdr:rowOff>
    </xdr:to>
    <xdr:sp>
      <xdr:nvSpPr>
        <xdr:cNvPr id="81" name="Text Box 2"/>
        <xdr:cNvSpPr txBox="1">
          <a:spLocks noChangeArrowheads="1"/>
        </xdr:cNvSpPr>
      </xdr:nvSpPr>
      <xdr:spPr>
        <a:xfrm>
          <a:off x="0" y="1519237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82</xdr:row>
      <xdr:rowOff>0</xdr:rowOff>
    </xdr:from>
    <xdr:to>
      <xdr:col>4</xdr:col>
      <xdr:colOff>0</xdr:colOff>
      <xdr:row>82</xdr:row>
      <xdr:rowOff>0</xdr:rowOff>
    </xdr:to>
    <xdr:sp>
      <xdr:nvSpPr>
        <xdr:cNvPr id="82" name="Text Box 1"/>
        <xdr:cNvSpPr txBox="1">
          <a:spLocks noChangeArrowheads="1"/>
        </xdr:cNvSpPr>
      </xdr:nvSpPr>
      <xdr:spPr>
        <a:xfrm>
          <a:off x="857250" y="153828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82</xdr:row>
      <xdr:rowOff>0</xdr:rowOff>
    </xdr:from>
    <xdr:to>
      <xdr:col>1</xdr:col>
      <xdr:colOff>0</xdr:colOff>
      <xdr:row>82</xdr:row>
      <xdr:rowOff>0</xdr:rowOff>
    </xdr:to>
    <xdr:sp>
      <xdr:nvSpPr>
        <xdr:cNvPr id="83" name="Text Box 1"/>
        <xdr:cNvSpPr txBox="1">
          <a:spLocks noChangeArrowheads="1"/>
        </xdr:cNvSpPr>
      </xdr:nvSpPr>
      <xdr:spPr>
        <a:xfrm>
          <a:off x="209550" y="153828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81</xdr:row>
      <xdr:rowOff>0</xdr:rowOff>
    </xdr:from>
    <xdr:to>
      <xdr:col>4</xdr:col>
      <xdr:colOff>0</xdr:colOff>
      <xdr:row>81</xdr:row>
      <xdr:rowOff>0</xdr:rowOff>
    </xdr:to>
    <xdr:sp>
      <xdr:nvSpPr>
        <xdr:cNvPr id="84" name="Text Box 2"/>
        <xdr:cNvSpPr txBox="1">
          <a:spLocks noChangeArrowheads="1"/>
        </xdr:cNvSpPr>
      </xdr:nvSpPr>
      <xdr:spPr>
        <a:xfrm>
          <a:off x="0" y="1519237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82</xdr:row>
      <xdr:rowOff>0</xdr:rowOff>
    </xdr:from>
    <xdr:to>
      <xdr:col>4</xdr:col>
      <xdr:colOff>0</xdr:colOff>
      <xdr:row>82</xdr:row>
      <xdr:rowOff>0</xdr:rowOff>
    </xdr:to>
    <xdr:sp>
      <xdr:nvSpPr>
        <xdr:cNvPr id="85" name="Text Box 1"/>
        <xdr:cNvSpPr txBox="1">
          <a:spLocks noChangeArrowheads="1"/>
        </xdr:cNvSpPr>
      </xdr:nvSpPr>
      <xdr:spPr>
        <a:xfrm>
          <a:off x="857250" y="153828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82</xdr:row>
      <xdr:rowOff>0</xdr:rowOff>
    </xdr:from>
    <xdr:to>
      <xdr:col>1</xdr:col>
      <xdr:colOff>0</xdr:colOff>
      <xdr:row>82</xdr:row>
      <xdr:rowOff>0</xdr:rowOff>
    </xdr:to>
    <xdr:sp>
      <xdr:nvSpPr>
        <xdr:cNvPr id="86" name="Text Box 1"/>
        <xdr:cNvSpPr txBox="1">
          <a:spLocks noChangeArrowheads="1"/>
        </xdr:cNvSpPr>
      </xdr:nvSpPr>
      <xdr:spPr>
        <a:xfrm>
          <a:off x="209550" y="153828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96</xdr:row>
      <xdr:rowOff>0</xdr:rowOff>
    </xdr:from>
    <xdr:to>
      <xdr:col>10</xdr:col>
      <xdr:colOff>885825</xdr:colOff>
      <xdr:row>96</xdr:row>
      <xdr:rowOff>0</xdr:rowOff>
    </xdr:to>
    <xdr:sp>
      <xdr:nvSpPr>
        <xdr:cNvPr id="87" name="Freeform 14"/>
        <xdr:cNvSpPr>
          <a:spLocks/>
        </xdr:cNvSpPr>
      </xdr:nvSpPr>
      <xdr:spPr>
        <a:xfrm>
          <a:off x="8343900" y="180117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87</xdr:row>
      <xdr:rowOff>0</xdr:rowOff>
    </xdr:from>
    <xdr:to>
      <xdr:col>10</xdr:col>
      <xdr:colOff>885825</xdr:colOff>
      <xdr:row>87</xdr:row>
      <xdr:rowOff>9525</xdr:rowOff>
    </xdr:to>
    <xdr:sp>
      <xdr:nvSpPr>
        <xdr:cNvPr id="88" name="Freeform 17"/>
        <xdr:cNvSpPr>
          <a:spLocks/>
        </xdr:cNvSpPr>
      </xdr:nvSpPr>
      <xdr:spPr>
        <a:xfrm>
          <a:off x="8343900" y="163163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0</xdr:rowOff>
    </xdr:to>
    <xdr:sp>
      <xdr:nvSpPr>
        <xdr:cNvPr id="89" name="Freeform 18"/>
        <xdr:cNvSpPr>
          <a:spLocks/>
        </xdr:cNvSpPr>
      </xdr:nvSpPr>
      <xdr:spPr>
        <a:xfrm>
          <a:off x="8343900" y="168687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94</xdr:row>
      <xdr:rowOff>0</xdr:rowOff>
    </xdr:from>
    <xdr:to>
      <xdr:col>10</xdr:col>
      <xdr:colOff>885825</xdr:colOff>
      <xdr:row>94</xdr:row>
      <xdr:rowOff>9525</xdr:rowOff>
    </xdr:to>
    <xdr:sp>
      <xdr:nvSpPr>
        <xdr:cNvPr id="90" name="Freeform 19"/>
        <xdr:cNvSpPr>
          <a:spLocks/>
        </xdr:cNvSpPr>
      </xdr:nvSpPr>
      <xdr:spPr>
        <a:xfrm>
          <a:off x="8343900" y="17630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0</xdr:rowOff>
    </xdr:to>
    <xdr:sp>
      <xdr:nvSpPr>
        <xdr:cNvPr id="91" name="Freeform 20"/>
        <xdr:cNvSpPr>
          <a:spLocks/>
        </xdr:cNvSpPr>
      </xdr:nvSpPr>
      <xdr:spPr>
        <a:xfrm>
          <a:off x="8343900" y="18945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9525</xdr:rowOff>
    </xdr:to>
    <xdr:sp>
      <xdr:nvSpPr>
        <xdr:cNvPr id="92" name="Freeform 32"/>
        <xdr:cNvSpPr>
          <a:spLocks/>
        </xdr:cNvSpPr>
      </xdr:nvSpPr>
      <xdr:spPr>
        <a:xfrm>
          <a:off x="8343900" y="16868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93</xdr:row>
      <xdr:rowOff>0</xdr:rowOff>
    </xdr:from>
    <xdr:to>
      <xdr:col>10</xdr:col>
      <xdr:colOff>885825</xdr:colOff>
      <xdr:row>93</xdr:row>
      <xdr:rowOff>9525</xdr:rowOff>
    </xdr:to>
    <xdr:sp>
      <xdr:nvSpPr>
        <xdr:cNvPr id="93" name="Freeform 33"/>
        <xdr:cNvSpPr>
          <a:spLocks/>
        </xdr:cNvSpPr>
      </xdr:nvSpPr>
      <xdr:spPr>
        <a:xfrm>
          <a:off x="8343900" y="17440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96</xdr:row>
      <xdr:rowOff>0</xdr:rowOff>
    </xdr:from>
    <xdr:to>
      <xdr:col>10</xdr:col>
      <xdr:colOff>885825</xdr:colOff>
      <xdr:row>96</xdr:row>
      <xdr:rowOff>9525</xdr:rowOff>
    </xdr:to>
    <xdr:sp>
      <xdr:nvSpPr>
        <xdr:cNvPr id="94" name="Freeform 34"/>
        <xdr:cNvSpPr>
          <a:spLocks/>
        </xdr:cNvSpPr>
      </xdr:nvSpPr>
      <xdr:spPr>
        <a:xfrm>
          <a:off x="8343900" y="18011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95" name="Freeform 35"/>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96" name="Freeform 36"/>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9525</xdr:rowOff>
    </xdr:to>
    <xdr:sp>
      <xdr:nvSpPr>
        <xdr:cNvPr id="97" name="Freeform 48"/>
        <xdr:cNvSpPr>
          <a:spLocks/>
        </xdr:cNvSpPr>
      </xdr:nvSpPr>
      <xdr:spPr>
        <a:xfrm>
          <a:off x="8343900" y="18945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96</xdr:row>
      <xdr:rowOff>0</xdr:rowOff>
    </xdr:from>
    <xdr:to>
      <xdr:col>10</xdr:col>
      <xdr:colOff>885825</xdr:colOff>
      <xdr:row>96</xdr:row>
      <xdr:rowOff>0</xdr:rowOff>
    </xdr:to>
    <xdr:sp>
      <xdr:nvSpPr>
        <xdr:cNvPr id="98" name="Freeform 14"/>
        <xdr:cNvSpPr>
          <a:spLocks/>
        </xdr:cNvSpPr>
      </xdr:nvSpPr>
      <xdr:spPr>
        <a:xfrm>
          <a:off x="8343900" y="180117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87</xdr:row>
      <xdr:rowOff>0</xdr:rowOff>
    </xdr:from>
    <xdr:to>
      <xdr:col>10</xdr:col>
      <xdr:colOff>885825</xdr:colOff>
      <xdr:row>87</xdr:row>
      <xdr:rowOff>9525</xdr:rowOff>
    </xdr:to>
    <xdr:sp>
      <xdr:nvSpPr>
        <xdr:cNvPr id="99" name="Freeform 17"/>
        <xdr:cNvSpPr>
          <a:spLocks/>
        </xdr:cNvSpPr>
      </xdr:nvSpPr>
      <xdr:spPr>
        <a:xfrm>
          <a:off x="8343900" y="163163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0</xdr:rowOff>
    </xdr:to>
    <xdr:sp>
      <xdr:nvSpPr>
        <xdr:cNvPr id="100" name="Freeform 18"/>
        <xdr:cNvSpPr>
          <a:spLocks/>
        </xdr:cNvSpPr>
      </xdr:nvSpPr>
      <xdr:spPr>
        <a:xfrm>
          <a:off x="8343900" y="168687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94</xdr:row>
      <xdr:rowOff>0</xdr:rowOff>
    </xdr:from>
    <xdr:to>
      <xdr:col>10</xdr:col>
      <xdr:colOff>885825</xdr:colOff>
      <xdr:row>94</xdr:row>
      <xdr:rowOff>9525</xdr:rowOff>
    </xdr:to>
    <xdr:sp>
      <xdr:nvSpPr>
        <xdr:cNvPr id="101" name="Freeform 19"/>
        <xdr:cNvSpPr>
          <a:spLocks/>
        </xdr:cNvSpPr>
      </xdr:nvSpPr>
      <xdr:spPr>
        <a:xfrm>
          <a:off x="8343900" y="17630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0</xdr:rowOff>
    </xdr:to>
    <xdr:sp>
      <xdr:nvSpPr>
        <xdr:cNvPr id="102" name="Freeform 20"/>
        <xdr:cNvSpPr>
          <a:spLocks/>
        </xdr:cNvSpPr>
      </xdr:nvSpPr>
      <xdr:spPr>
        <a:xfrm>
          <a:off x="8343900" y="18945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9525</xdr:rowOff>
    </xdr:to>
    <xdr:sp>
      <xdr:nvSpPr>
        <xdr:cNvPr id="103" name="Freeform 32"/>
        <xdr:cNvSpPr>
          <a:spLocks/>
        </xdr:cNvSpPr>
      </xdr:nvSpPr>
      <xdr:spPr>
        <a:xfrm>
          <a:off x="8343900" y="16868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93</xdr:row>
      <xdr:rowOff>0</xdr:rowOff>
    </xdr:from>
    <xdr:to>
      <xdr:col>10</xdr:col>
      <xdr:colOff>885825</xdr:colOff>
      <xdr:row>93</xdr:row>
      <xdr:rowOff>9525</xdr:rowOff>
    </xdr:to>
    <xdr:sp>
      <xdr:nvSpPr>
        <xdr:cNvPr id="104" name="Freeform 33"/>
        <xdr:cNvSpPr>
          <a:spLocks/>
        </xdr:cNvSpPr>
      </xdr:nvSpPr>
      <xdr:spPr>
        <a:xfrm>
          <a:off x="8343900" y="17440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96</xdr:row>
      <xdr:rowOff>0</xdr:rowOff>
    </xdr:from>
    <xdr:to>
      <xdr:col>10</xdr:col>
      <xdr:colOff>885825</xdr:colOff>
      <xdr:row>96</xdr:row>
      <xdr:rowOff>9525</xdr:rowOff>
    </xdr:to>
    <xdr:sp>
      <xdr:nvSpPr>
        <xdr:cNvPr id="105" name="Freeform 34"/>
        <xdr:cNvSpPr>
          <a:spLocks/>
        </xdr:cNvSpPr>
      </xdr:nvSpPr>
      <xdr:spPr>
        <a:xfrm>
          <a:off x="8343900" y="18011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106" name="Freeform 35"/>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107" name="Freeform 36"/>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9525</xdr:rowOff>
    </xdr:to>
    <xdr:sp>
      <xdr:nvSpPr>
        <xdr:cNvPr id="108" name="Freeform 48"/>
        <xdr:cNvSpPr>
          <a:spLocks/>
        </xdr:cNvSpPr>
      </xdr:nvSpPr>
      <xdr:spPr>
        <a:xfrm>
          <a:off x="8343900" y="18945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66</xdr:row>
      <xdr:rowOff>0</xdr:rowOff>
    </xdr:from>
    <xdr:to>
      <xdr:col>10</xdr:col>
      <xdr:colOff>885825</xdr:colOff>
      <xdr:row>66</xdr:row>
      <xdr:rowOff>0</xdr:rowOff>
    </xdr:to>
    <xdr:sp>
      <xdr:nvSpPr>
        <xdr:cNvPr id="109" name="Freeform 21"/>
        <xdr:cNvSpPr>
          <a:spLocks/>
        </xdr:cNvSpPr>
      </xdr:nvSpPr>
      <xdr:spPr>
        <a:xfrm>
          <a:off x="8343900" y="12468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68</xdr:row>
      <xdr:rowOff>0</xdr:rowOff>
    </xdr:from>
    <xdr:to>
      <xdr:col>10</xdr:col>
      <xdr:colOff>885825</xdr:colOff>
      <xdr:row>68</xdr:row>
      <xdr:rowOff>9525</xdr:rowOff>
    </xdr:to>
    <xdr:sp>
      <xdr:nvSpPr>
        <xdr:cNvPr id="110" name="Freeform 37"/>
        <xdr:cNvSpPr>
          <a:spLocks/>
        </xdr:cNvSpPr>
      </xdr:nvSpPr>
      <xdr:spPr>
        <a:xfrm>
          <a:off x="8343900" y="12849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66</xdr:row>
      <xdr:rowOff>0</xdr:rowOff>
    </xdr:from>
    <xdr:to>
      <xdr:col>10</xdr:col>
      <xdr:colOff>885825</xdr:colOff>
      <xdr:row>66</xdr:row>
      <xdr:rowOff>0</xdr:rowOff>
    </xdr:to>
    <xdr:sp>
      <xdr:nvSpPr>
        <xdr:cNvPr id="111" name="Freeform 21"/>
        <xdr:cNvSpPr>
          <a:spLocks/>
        </xdr:cNvSpPr>
      </xdr:nvSpPr>
      <xdr:spPr>
        <a:xfrm>
          <a:off x="8343900" y="12468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68</xdr:row>
      <xdr:rowOff>0</xdr:rowOff>
    </xdr:from>
    <xdr:to>
      <xdr:col>10</xdr:col>
      <xdr:colOff>885825</xdr:colOff>
      <xdr:row>68</xdr:row>
      <xdr:rowOff>9525</xdr:rowOff>
    </xdr:to>
    <xdr:sp>
      <xdr:nvSpPr>
        <xdr:cNvPr id="112" name="Freeform 37"/>
        <xdr:cNvSpPr>
          <a:spLocks/>
        </xdr:cNvSpPr>
      </xdr:nvSpPr>
      <xdr:spPr>
        <a:xfrm>
          <a:off x="8343900" y="12849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70</xdr:row>
      <xdr:rowOff>0</xdr:rowOff>
    </xdr:from>
    <xdr:to>
      <xdr:col>10</xdr:col>
      <xdr:colOff>885825</xdr:colOff>
      <xdr:row>70</xdr:row>
      <xdr:rowOff>9525</xdr:rowOff>
    </xdr:to>
    <xdr:sp>
      <xdr:nvSpPr>
        <xdr:cNvPr id="113" name="Freeform 38"/>
        <xdr:cNvSpPr>
          <a:spLocks/>
        </xdr:cNvSpPr>
      </xdr:nvSpPr>
      <xdr:spPr>
        <a:xfrm>
          <a:off x="8343900" y="13230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73</xdr:row>
      <xdr:rowOff>0</xdr:rowOff>
    </xdr:from>
    <xdr:to>
      <xdr:col>10</xdr:col>
      <xdr:colOff>885825</xdr:colOff>
      <xdr:row>73</xdr:row>
      <xdr:rowOff>0</xdr:rowOff>
    </xdr:to>
    <xdr:sp>
      <xdr:nvSpPr>
        <xdr:cNvPr id="114" name="Freeform 22"/>
        <xdr:cNvSpPr>
          <a:spLocks/>
        </xdr:cNvSpPr>
      </xdr:nvSpPr>
      <xdr:spPr>
        <a:xfrm>
          <a:off x="8343900" y="136874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89</xdr:row>
      <xdr:rowOff>0</xdr:rowOff>
    </xdr:from>
    <xdr:to>
      <xdr:col>10</xdr:col>
      <xdr:colOff>885825</xdr:colOff>
      <xdr:row>89</xdr:row>
      <xdr:rowOff>0</xdr:rowOff>
    </xdr:to>
    <xdr:sp>
      <xdr:nvSpPr>
        <xdr:cNvPr id="115" name="Freeform 24"/>
        <xdr:cNvSpPr>
          <a:spLocks/>
        </xdr:cNvSpPr>
      </xdr:nvSpPr>
      <xdr:spPr>
        <a:xfrm>
          <a:off x="8343900" y="16678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97</xdr:row>
      <xdr:rowOff>0</xdr:rowOff>
    </xdr:from>
    <xdr:to>
      <xdr:col>10</xdr:col>
      <xdr:colOff>885825</xdr:colOff>
      <xdr:row>97</xdr:row>
      <xdr:rowOff>9525</xdr:rowOff>
    </xdr:to>
    <xdr:sp>
      <xdr:nvSpPr>
        <xdr:cNvPr id="116" name="Freeform 25"/>
        <xdr:cNvSpPr>
          <a:spLocks/>
        </xdr:cNvSpPr>
      </xdr:nvSpPr>
      <xdr:spPr>
        <a:xfrm>
          <a:off x="8343900" y="18202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105</xdr:row>
      <xdr:rowOff>0</xdr:rowOff>
    </xdr:from>
    <xdr:to>
      <xdr:col>10</xdr:col>
      <xdr:colOff>885825</xdr:colOff>
      <xdr:row>105</xdr:row>
      <xdr:rowOff>0</xdr:rowOff>
    </xdr:to>
    <xdr:sp>
      <xdr:nvSpPr>
        <xdr:cNvPr id="117" name="Freeform 26"/>
        <xdr:cNvSpPr>
          <a:spLocks/>
        </xdr:cNvSpPr>
      </xdr:nvSpPr>
      <xdr:spPr>
        <a:xfrm>
          <a:off x="8343900" y="19707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110</xdr:row>
      <xdr:rowOff>0</xdr:rowOff>
    </xdr:from>
    <xdr:to>
      <xdr:col>10</xdr:col>
      <xdr:colOff>885825</xdr:colOff>
      <xdr:row>110</xdr:row>
      <xdr:rowOff>0</xdr:rowOff>
    </xdr:to>
    <xdr:sp>
      <xdr:nvSpPr>
        <xdr:cNvPr id="118" name="Freeform 27"/>
        <xdr:cNvSpPr>
          <a:spLocks/>
        </xdr:cNvSpPr>
      </xdr:nvSpPr>
      <xdr:spPr>
        <a:xfrm>
          <a:off x="8343900" y="205073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119</xdr:row>
      <xdr:rowOff>0</xdr:rowOff>
    </xdr:from>
    <xdr:to>
      <xdr:col>10</xdr:col>
      <xdr:colOff>885825</xdr:colOff>
      <xdr:row>119</xdr:row>
      <xdr:rowOff>0</xdr:rowOff>
    </xdr:to>
    <xdr:sp>
      <xdr:nvSpPr>
        <xdr:cNvPr id="119" name="Freeform 28"/>
        <xdr:cNvSpPr>
          <a:spLocks/>
        </xdr:cNvSpPr>
      </xdr:nvSpPr>
      <xdr:spPr>
        <a:xfrm>
          <a:off x="8343900" y="22278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124</xdr:row>
      <xdr:rowOff>0</xdr:rowOff>
    </xdr:from>
    <xdr:to>
      <xdr:col>10</xdr:col>
      <xdr:colOff>885825</xdr:colOff>
      <xdr:row>124</xdr:row>
      <xdr:rowOff>9525</xdr:rowOff>
    </xdr:to>
    <xdr:sp>
      <xdr:nvSpPr>
        <xdr:cNvPr id="120" name="Freeform 29"/>
        <xdr:cNvSpPr>
          <a:spLocks/>
        </xdr:cNvSpPr>
      </xdr:nvSpPr>
      <xdr:spPr>
        <a:xfrm>
          <a:off x="8343900" y="232314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100</xdr:row>
      <xdr:rowOff>0</xdr:rowOff>
    </xdr:from>
    <xdr:to>
      <xdr:col>10</xdr:col>
      <xdr:colOff>885825</xdr:colOff>
      <xdr:row>100</xdr:row>
      <xdr:rowOff>9525</xdr:rowOff>
    </xdr:to>
    <xdr:sp>
      <xdr:nvSpPr>
        <xdr:cNvPr id="121" name="Freeform 39"/>
        <xdr:cNvSpPr>
          <a:spLocks/>
        </xdr:cNvSpPr>
      </xdr:nvSpPr>
      <xdr:spPr>
        <a:xfrm>
          <a:off x="8343900" y="1875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9525</xdr:rowOff>
    </xdr:to>
    <xdr:sp>
      <xdr:nvSpPr>
        <xdr:cNvPr id="122" name="Freeform 40"/>
        <xdr:cNvSpPr>
          <a:spLocks/>
        </xdr:cNvSpPr>
      </xdr:nvSpPr>
      <xdr:spPr>
        <a:xfrm>
          <a:off x="8343900" y="18945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106</xdr:row>
      <xdr:rowOff>0</xdr:rowOff>
    </xdr:from>
    <xdr:to>
      <xdr:col>10</xdr:col>
      <xdr:colOff>885825</xdr:colOff>
      <xdr:row>106</xdr:row>
      <xdr:rowOff>9525</xdr:rowOff>
    </xdr:to>
    <xdr:sp>
      <xdr:nvSpPr>
        <xdr:cNvPr id="123" name="Freeform 41"/>
        <xdr:cNvSpPr>
          <a:spLocks/>
        </xdr:cNvSpPr>
      </xdr:nvSpPr>
      <xdr:spPr>
        <a:xfrm>
          <a:off x="8343900" y="19897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100</xdr:row>
      <xdr:rowOff>0</xdr:rowOff>
    </xdr:from>
    <xdr:to>
      <xdr:col>10</xdr:col>
      <xdr:colOff>885825</xdr:colOff>
      <xdr:row>100</xdr:row>
      <xdr:rowOff>9525</xdr:rowOff>
    </xdr:to>
    <xdr:sp>
      <xdr:nvSpPr>
        <xdr:cNvPr id="124" name="Freeform 42"/>
        <xdr:cNvSpPr>
          <a:spLocks/>
        </xdr:cNvSpPr>
      </xdr:nvSpPr>
      <xdr:spPr>
        <a:xfrm>
          <a:off x="8343900" y="1875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9525</xdr:rowOff>
    </xdr:to>
    <xdr:sp>
      <xdr:nvSpPr>
        <xdr:cNvPr id="125" name="Freeform 43"/>
        <xdr:cNvSpPr>
          <a:spLocks/>
        </xdr:cNvSpPr>
      </xdr:nvSpPr>
      <xdr:spPr>
        <a:xfrm>
          <a:off x="8343900" y="18945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85</xdr:row>
      <xdr:rowOff>0</xdr:rowOff>
    </xdr:from>
    <xdr:to>
      <xdr:col>10</xdr:col>
      <xdr:colOff>885825</xdr:colOff>
      <xdr:row>85</xdr:row>
      <xdr:rowOff>9525</xdr:rowOff>
    </xdr:to>
    <xdr:sp>
      <xdr:nvSpPr>
        <xdr:cNvPr id="126" name="Freeform 49"/>
        <xdr:cNvSpPr>
          <a:spLocks/>
        </xdr:cNvSpPr>
      </xdr:nvSpPr>
      <xdr:spPr>
        <a:xfrm>
          <a:off x="8343900" y="159353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86</xdr:row>
      <xdr:rowOff>0</xdr:rowOff>
    </xdr:from>
    <xdr:to>
      <xdr:col>10</xdr:col>
      <xdr:colOff>885825</xdr:colOff>
      <xdr:row>86</xdr:row>
      <xdr:rowOff>9525</xdr:rowOff>
    </xdr:to>
    <xdr:sp>
      <xdr:nvSpPr>
        <xdr:cNvPr id="127" name="Freeform 50"/>
        <xdr:cNvSpPr>
          <a:spLocks/>
        </xdr:cNvSpPr>
      </xdr:nvSpPr>
      <xdr:spPr>
        <a:xfrm>
          <a:off x="8343900" y="161258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89</xdr:row>
      <xdr:rowOff>0</xdr:rowOff>
    </xdr:from>
    <xdr:to>
      <xdr:col>10</xdr:col>
      <xdr:colOff>885825</xdr:colOff>
      <xdr:row>89</xdr:row>
      <xdr:rowOff>9525</xdr:rowOff>
    </xdr:to>
    <xdr:sp>
      <xdr:nvSpPr>
        <xdr:cNvPr id="128" name="Freeform 51"/>
        <xdr:cNvSpPr>
          <a:spLocks/>
        </xdr:cNvSpPr>
      </xdr:nvSpPr>
      <xdr:spPr>
        <a:xfrm>
          <a:off x="8343900" y="16678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9525</xdr:rowOff>
    </xdr:to>
    <xdr:sp>
      <xdr:nvSpPr>
        <xdr:cNvPr id="129" name="Freeform 52"/>
        <xdr:cNvSpPr>
          <a:spLocks/>
        </xdr:cNvSpPr>
      </xdr:nvSpPr>
      <xdr:spPr>
        <a:xfrm>
          <a:off x="8343900" y="16868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101</xdr:row>
      <xdr:rowOff>0</xdr:rowOff>
    </xdr:from>
    <xdr:to>
      <xdr:col>10</xdr:col>
      <xdr:colOff>885825</xdr:colOff>
      <xdr:row>101</xdr:row>
      <xdr:rowOff>9525</xdr:rowOff>
    </xdr:to>
    <xdr:sp>
      <xdr:nvSpPr>
        <xdr:cNvPr id="130" name="Freeform 53"/>
        <xdr:cNvSpPr>
          <a:spLocks/>
        </xdr:cNvSpPr>
      </xdr:nvSpPr>
      <xdr:spPr>
        <a:xfrm>
          <a:off x="8343900" y="18945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116</xdr:row>
      <xdr:rowOff>0</xdr:rowOff>
    </xdr:from>
    <xdr:to>
      <xdr:col>10</xdr:col>
      <xdr:colOff>885825</xdr:colOff>
      <xdr:row>116</xdr:row>
      <xdr:rowOff>9525</xdr:rowOff>
    </xdr:to>
    <xdr:sp>
      <xdr:nvSpPr>
        <xdr:cNvPr id="131" name="Freeform 54"/>
        <xdr:cNvSpPr>
          <a:spLocks/>
        </xdr:cNvSpPr>
      </xdr:nvSpPr>
      <xdr:spPr>
        <a:xfrm>
          <a:off x="8343900" y="217074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117</xdr:row>
      <xdr:rowOff>0</xdr:rowOff>
    </xdr:from>
    <xdr:to>
      <xdr:col>5</xdr:col>
      <xdr:colOff>19050</xdr:colOff>
      <xdr:row>117</xdr:row>
      <xdr:rowOff>0</xdr:rowOff>
    </xdr:to>
    <xdr:sp>
      <xdr:nvSpPr>
        <xdr:cNvPr id="132" name="Text Box 6"/>
        <xdr:cNvSpPr txBox="1">
          <a:spLocks noChangeArrowheads="1"/>
        </xdr:cNvSpPr>
      </xdr:nvSpPr>
      <xdr:spPr>
        <a:xfrm>
          <a:off x="0" y="2189797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0</xdr:col>
      <xdr:colOff>0</xdr:colOff>
      <xdr:row>117</xdr:row>
      <xdr:rowOff>0</xdr:rowOff>
    </xdr:from>
    <xdr:to>
      <xdr:col>4</xdr:col>
      <xdr:colOff>0</xdr:colOff>
      <xdr:row>117</xdr:row>
      <xdr:rowOff>0</xdr:rowOff>
    </xdr:to>
    <xdr:sp>
      <xdr:nvSpPr>
        <xdr:cNvPr id="133" name="Text Box 2"/>
        <xdr:cNvSpPr txBox="1">
          <a:spLocks noChangeArrowheads="1"/>
        </xdr:cNvSpPr>
      </xdr:nvSpPr>
      <xdr:spPr>
        <a:xfrm>
          <a:off x="0" y="2189797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118</xdr:row>
      <xdr:rowOff>0</xdr:rowOff>
    </xdr:from>
    <xdr:to>
      <xdr:col>4</xdr:col>
      <xdr:colOff>0</xdr:colOff>
      <xdr:row>118</xdr:row>
      <xdr:rowOff>0</xdr:rowOff>
    </xdr:to>
    <xdr:sp>
      <xdr:nvSpPr>
        <xdr:cNvPr id="134" name="Text Box 1"/>
        <xdr:cNvSpPr txBox="1">
          <a:spLocks noChangeArrowheads="1"/>
        </xdr:cNvSpPr>
      </xdr:nvSpPr>
      <xdr:spPr>
        <a:xfrm>
          <a:off x="857250" y="220884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118</xdr:row>
      <xdr:rowOff>0</xdr:rowOff>
    </xdr:from>
    <xdr:to>
      <xdr:col>1</xdr:col>
      <xdr:colOff>0</xdr:colOff>
      <xdr:row>118</xdr:row>
      <xdr:rowOff>0</xdr:rowOff>
    </xdr:to>
    <xdr:sp>
      <xdr:nvSpPr>
        <xdr:cNvPr id="135" name="Text Box 1"/>
        <xdr:cNvSpPr txBox="1">
          <a:spLocks noChangeArrowheads="1"/>
        </xdr:cNvSpPr>
      </xdr:nvSpPr>
      <xdr:spPr>
        <a:xfrm>
          <a:off x="209550" y="220884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117</xdr:row>
      <xdr:rowOff>0</xdr:rowOff>
    </xdr:from>
    <xdr:to>
      <xdr:col>4</xdr:col>
      <xdr:colOff>0</xdr:colOff>
      <xdr:row>117</xdr:row>
      <xdr:rowOff>0</xdr:rowOff>
    </xdr:to>
    <xdr:sp>
      <xdr:nvSpPr>
        <xdr:cNvPr id="136" name="Text Box 2"/>
        <xdr:cNvSpPr txBox="1">
          <a:spLocks noChangeArrowheads="1"/>
        </xdr:cNvSpPr>
      </xdr:nvSpPr>
      <xdr:spPr>
        <a:xfrm>
          <a:off x="0" y="2189797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118</xdr:row>
      <xdr:rowOff>0</xdr:rowOff>
    </xdr:from>
    <xdr:to>
      <xdr:col>4</xdr:col>
      <xdr:colOff>0</xdr:colOff>
      <xdr:row>118</xdr:row>
      <xdr:rowOff>0</xdr:rowOff>
    </xdr:to>
    <xdr:sp>
      <xdr:nvSpPr>
        <xdr:cNvPr id="137" name="Text Box 1"/>
        <xdr:cNvSpPr txBox="1">
          <a:spLocks noChangeArrowheads="1"/>
        </xdr:cNvSpPr>
      </xdr:nvSpPr>
      <xdr:spPr>
        <a:xfrm>
          <a:off x="857250" y="220884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118</xdr:row>
      <xdr:rowOff>0</xdr:rowOff>
    </xdr:from>
    <xdr:to>
      <xdr:col>1</xdr:col>
      <xdr:colOff>0</xdr:colOff>
      <xdr:row>118</xdr:row>
      <xdr:rowOff>0</xdr:rowOff>
    </xdr:to>
    <xdr:sp>
      <xdr:nvSpPr>
        <xdr:cNvPr id="138" name="Text Box 1"/>
        <xdr:cNvSpPr txBox="1">
          <a:spLocks noChangeArrowheads="1"/>
        </xdr:cNvSpPr>
      </xdr:nvSpPr>
      <xdr:spPr>
        <a:xfrm>
          <a:off x="209550" y="2208847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132</xdr:row>
      <xdr:rowOff>0</xdr:rowOff>
    </xdr:from>
    <xdr:to>
      <xdr:col>10</xdr:col>
      <xdr:colOff>885825</xdr:colOff>
      <xdr:row>132</xdr:row>
      <xdr:rowOff>0</xdr:rowOff>
    </xdr:to>
    <xdr:sp>
      <xdr:nvSpPr>
        <xdr:cNvPr id="139" name="Freeform 14"/>
        <xdr:cNvSpPr>
          <a:spLocks/>
        </xdr:cNvSpPr>
      </xdr:nvSpPr>
      <xdr:spPr>
        <a:xfrm>
          <a:off x="8343900" y="24593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123</xdr:row>
      <xdr:rowOff>0</xdr:rowOff>
    </xdr:from>
    <xdr:to>
      <xdr:col>10</xdr:col>
      <xdr:colOff>885825</xdr:colOff>
      <xdr:row>123</xdr:row>
      <xdr:rowOff>9525</xdr:rowOff>
    </xdr:to>
    <xdr:sp>
      <xdr:nvSpPr>
        <xdr:cNvPr id="140" name="Freeform 17"/>
        <xdr:cNvSpPr>
          <a:spLocks/>
        </xdr:cNvSpPr>
      </xdr:nvSpPr>
      <xdr:spPr>
        <a:xfrm>
          <a:off x="8343900" y="23040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126</xdr:row>
      <xdr:rowOff>0</xdr:rowOff>
    </xdr:from>
    <xdr:to>
      <xdr:col>10</xdr:col>
      <xdr:colOff>885825</xdr:colOff>
      <xdr:row>126</xdr:row>
      <xdr:rowOff>0</xdr:rowOff>
    </xdr:to>
    <xdr:sp>
      <xdr:nvSpPr>
        <xdr:cNvPr id="141" name="Freeform 18"/>
        <xdr:cNvSpPr>
          <a:spLocks/>
        </xdr:cNvSpPr>
      </xdr:nvSpPr>
      <xdr:spPr>
        <a:xfrm>
          <a:off x="8343900" y="236124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130</xdr:row>
      <xdr:rowOff>0</xdr:rowOff>
    </xdr:from>
    <xdr:to>
      <xdr:col>10</xdr:col>
      <xdr:colOff>885825</xdr:colOff>
      <xdr:row>130</xdr:row>
      <xdr:rowOff>9525</xdr:rowOff>
    </xdr:to>
    <xdr:sp>
      <xdr:nvSpPr>
        <xdr:cNvPr id="142" name="Freeform 19"/>
        <xdr:cNvSpPr>
          <a:spLocks/>
        </xdr:cNvSpPr>
      </xdr:nvSpPr>
      <xdr:spPr>
        <a:xfrm>
          <a:off x="8343900" y="243363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43" name="Freeform 20"/>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44" name="Freeform 21"/>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126</xdr:row>
      <xdr:rowOff>0</xdr:rowOff>
    </xdr:from>
    <xdr:to>
      <xdr:col>10</xdr:col>
      <xdr:colOff>885825</xdr:colOff>
      <xdr:row>126</xdr:row>
      <xdr:rowOff>9525</xdr:rowOff>
    </xdr:to>
    <xdr:sp>
      <xdr:nvSpPr>
        <xdr:cNvPr id="145" name="Freeform 32"/>
        <xdr:cNvSpPr>
          <a:spLocks/>
        </xdr:cNvSpPr>
      </xdr:nvSpPr>
      <xdr:spPr>
        <a:xfrm>
          <a:off x="8343900" y="236124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129</xdr:row>
      <xdr:rowOff>0</xdr:rowOff>
    </xdr:from>
    <xdr:to>
      <xdr:col>10</xdr:col>
      <xdr:colOff>885825</xdr:colOff>
      <xdr:row>129</xdr:row>
      <xdr:rowOff>9525</xdr:rowOff>
    </xdr:to>
    <xdr:sp>
      <xdr:nvSpPr>
        <xdr:cNvPr id="146" name="Freeform 33"/>
        <xdr:cNvSpPr>
          <a:spLocks/>
        </xdr:cNvSpPr>
      </xdr:nvSpPr>
      <xdr:spPr>
        <a:xfrm>
          <a:off x="8343900" y="2411730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132</xdr:row>
      <xdr:rowOff>0</xdr:rowOff>
    </xdr:from>
    <xdr:to>
      <xdr:col>10</xdr:col>
      <xdr:colOff>885825</xdr:colOff>
      <xdr:row>132</xdr:row>
      <xdr:rowOff>0</xdr:rowOff>
    </xdr:to>
    <xdr:sp>
      <xdr:nvSpPr>
        <xdr:cNvPr id="147" name="Freeform 34"/>
        <xdr:cNvSpPr>
          <a:spLocks/>
        </xdr:cNvSpPr>
      </xdr:nvSpPr>
      <xdr:spPr>
        <a:xfrm>
          <a:off x="8343900" y="24593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48" name="Freeform 35"/>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49" name="Freeform 36"/>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50" name="Freeform 37"/>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51" name="Freeform 48"/>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132</xdr:row>
      <xdr:rowOff>0</xdr:rowOff>
    </xdr:from>
    <xdr:to>
      <xdr:col>10</xdr:col>
      <xdr:colOff>885825</xdr:colOff>
      <xdr:row>132</xdr:row>
      <xdr:rowOff>0</xdr:rowOff>
    </xdr:to>
    <xdr:sp>
      <xdr:nvSpPr>
        <xdr:cNvPr id="152" name="Freeform 14"/>
        <xdr:cNvSpPr>
          <a:spLocks/>
        </xdr:cNvSpPr>
      </xdr:nvSpPr>
      <xdr:spPr>
        <a:xfrm>
          <a:off x="8343900" y="24593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123</xdr:row>
      <xdr:rowOff>0</xdr:rowOff>
    </xdr:from>
    <xdr:to>
      <xdr:col>10</xdr:col>
      <xdr:colOff>885825</xdr:colOff>
      <xdr:row>123</xdr:row>
      <xdr:rowOff>9525</xdr:rowOff>
    </xdr:to>
    <xdr:sp>
      <xdr:nvSpPr>
        <xdr:cNvPr id="153" name="Freeform 17"/>
        <xdr:cNvSpPr>
          <a:spLocks/>
        </xdr:cNvSpPr>
      </xdr:nvSpPr>
      <xdr:spPr>
        <a:xfrm>
          <a:off x="8343900" y="23040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126</xdr:row>
      <xdr:rowOff>0</xdr:rowOff>
    </xdr:from>
    <xdr:to>
      <xdr:col>10</xdr:col>
      <xdr:colOff>885825</xdr:colOff>
      <xdr:row>126</xdr:row>
      <xdr:rowOff>0</xdr:rowOff>
    </xdr:to>
    <xdr:sp>
      <xdr:nvSpPr>
        <xdr:cNvPr id="154" name="Freeform 18"/>
        <xdr:cNvSpPr>
          <a:spLocks/>
        </xdr:cNvSpPr>
      </xdr:nvSpPr>
      <xdr:spPr>
        <a:xfrm>
          <a:off x="8343900" y="236124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130</xdr:row>
      <xdr:rowOff>0</xdr:rowOff>
    </xdr:from>
    <xdr:to>
      <xdr:col>10</xdr:col>
      <xdr:colOff>885825</xdr:colOff>
      <xdr:row>130</xdr:row>
      <xdr:rowOff>9525</xdr:rowOff>
    </xdr:to>
    <xdr:sp>
      <xdr:nvSpPr>
        <xdr:cNvPr id="155" name="Freeform 19"/>
        <xdr:cNvSpPr>
          <a:spLocks/>
        </xdr:cNvSpPr>
      </xdr:nvSpPr>
      <xdr:spPr>
        <a:xfrm>
          <a:off x="8343900" y="243363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56" name="Freeform 20"/>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57" name="Freeform 21"/>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126</xdr:row>
      <xdr:rowOff>0</xdr:rowOff>
    </xdr:from>
    <xdr:to>
      <xdr:col>10</xdr:col>
      <xdr:colOff>885825</xdr:colOff>
      <xdr:row>126</xdr:row>
      <xdr:rowOff>9525</xdr:rowOff>
    </xdr:to>
    <xdr:sp>
      <xdr:nvSpPr>
        <xdr:cNvPr id="158" name="Freeform 32"/>
        <xdr:cNvSpPr>
          <a:spLocks/>
        </xdr:cNvSpPr>
      </xdr:nvSpPr>
      <xdr:spPr>
        <a:xfrm>
          <a:off x="8343900" y="236124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129</xdr:row>
      <xdr:rowOff>0</xdr:rowOff>
    </xdr:from>
    <xdr:to>
      <xdr:col>10</xdr:col>
      <xdr:colOff>885825</xdr:colOff>
      <xdr:row>129</xdr:row>
      <xdr:rowOff>9525</xdr:rowOff>
    </xdr:to>
    <xdr:sp>
      <xdr:nvSpPr>
        <xdr:cNvPr id="159" name="Freeform 33"/>
        <xdr:cNvSpPr>
          <a:spLocks/>
        </xdr:cNvSpPr>
      </xdr:nvSpPr>
      <xdr:spPr>
        <a:xfrm>
          <a:off x="8343900" y="2411730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132</xdr:row>
      <xdr:rowOff>0</xdr:rowOff>
    </xdr:from>
    <xdr:to>
      <xdr:col>10</xdr:col>
      <xdr:colOff>885825</xdr:colOff>
      <xdr:row>132</xdr:row>
      <xdr:rowOff>0</xdr:rowOff>
    </xdr:to>
    <xdr:sp>
      <xdr:nvSpPr>
        <xdr:cNvPr id="160" name="Freeform 34"/>
        <xdr:cNvSpPr>
          <a:spLocks/>
        </xdr:cNvSpPr>
      </xdr:nvSpPr>
      <xdr:spPr>
        <a:xfrm>
          <a:off x="8343900" y="24593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61" name="Freeform 35"/>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62" name="Freeform 36"/>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63" name="Freeform 37"/>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64" name="Freeform 48"/>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65" name="Freeform 21"/>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66" name="Freeform 37"/>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67" name="Freeform 21"/>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68" name="Freeform 37"/>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69" name="Freeform 38"/>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70" name="Freeform 22"/>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126</xdr:row>
      <xdr:rowOff>0</xdr:rowOff>
    </xdr:from>
    <xdr:to>
      <xdr:col>10</xdr:col>
      <xdr:colOff>885825</xdr:colOff>
      <xdr:row>126</xdr:row>
      <xdr:rowOff>0</xdr:rowOff>
    </xdr:to>
    <xdr:sp>
      <xdr:nvSpPr>
        <xdr:cNvPr id="171" name="Freeform 28"/>
        <xdr:cNvSpPr>
          <a:spLocks/>
        </xdr:cNvSpPr>
      </xdr:nvSpPr>
      <xdr:spPr>
        <a:xfrm>
          <a:off x="8343900" y="236124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131</xdr:row>
      <xdr:rowOff>0</xdr:rowOff>
    </xdr:from>
    <xdr:to>
      <xdr:col>10</xdr:col>
      <xdr:colOff>885825</xdr:colOff>
      <xdr:row>131</xdr:row>
      <xdr:rowOff>9525</xdr:rowOff>
    </xdr:to>
    <xdr:sp>
      <xdr:nvSpPr>
        <xdr:cNvPr id="172" name="Freeform 29"/>
        <xdr:cNvSpPr>
          <a:spLocks/>
        </xdr:cNvSpPr>
      </xdr:nvSpPr>
      <xdr:spPr>
        <a:xfrm>
          <a:off x="8343900" y="245268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123</xdr:row>
      <xdr:rowOff>0</xdr:rowOff>
    </xdr:from>
    <xdr:to>
      <xdr:col>10</xdr:col>
      <xdr:colOff>885825</xdr:colOff>
      <xdr:row>123</xdr:row>
      <xdr:rowOff>9525</xdr:rowOff>
    </xdr:to>
    <xdr:sp>
      <xdr:nvSpPr>
        <xdr:cNvPr id="173" name="Freeform 54"/>
        <xdr:cNvSpPr>
          <a:spLocks/>
        </xdr:cNvSpPr>
      </xdr:nvSpPr>
      <xdr:spPr>
        <a:xfrm>
          <a:off x="8343900" y="23040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74" name="Freeform 28"/>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75" name="Freeform 29"/>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76" name="Freeform 54"/>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126</xdr:row>
      <xdr:rowOff>0</xdr:rowOff>
    </xdr:from>
    <xdr:to>
      <xdr:col>10</xdr:col>
      <xdr:colOff>885825</xdr:colOff>
      <xdr:row>126</xdr:row>
      <xdr:rowOff>0</xdr:rowOff>
    </xdr:to>
    <xdr:sp>
      <xdr:nvSpPr>
        <xdr:cNvPr id="177" name="Freeform 28"/>
        <xdr:cNvSpPr>
          <a:spLocks/>
        </xdr:cNvSpPr>
      </xdr:nvSpPr>
      <xdr:spPr>
        <a:xfrm>
          <a:off x="8343900" y="236124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131</xdr:row>
      <xdr:rowOff>0</xdr:rowOff>
    </xdr:from>
    <xdr:to>
      <xdr:col>10</xdr:col>
      <xdr:colOff>885825</xdr:colOff>
      <xdr:row>131</xdr:row>
      <xdr:rowOff>9525</xdr:rowOff>
    </xdr:to>
    <xdr:sp>
      <xdr:nvSpPr>
        <xdr:cNvPr id="178" name="Freeform 29"/>
        <xdr:cNvSpPr>
          <a:spLocks/>
        </xdr:cNvSpPr>
      </xdr:nvSpPr>
      <xdr:spPr>
        <a:xfrm>
          <a:off x="8343900" y="245268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123</xdr:row>
      <xdr:rowOff>0</xdr:rowOff>
    </xdr:from>
    <xdr:to>
      <xdr:col>10</xdr:col>
      <xdr:colOff>885825</xdr:colOff>
      <xdr:row>123</xdr:row>
      <xdr:rowOff>9525</xdr:rowOff>
    </xdr:to>
    <xdr:sp>
      <xdr:nvSpPr>
        <xdr:cNvPr id="179" name="Freeform 54"/>
        <xdr:cNvSpPr>
          <a:spLocks/>
        </xdr:cNvSpPr>
      </xdr:nvSpPr>
      <xdr:spPr>
        <a:xfrm>
          <a:off x="8343900" y="23040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80" name="Freeform 28"/>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81" name="Freeform 29"/>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0</xdr:rowOff>
    </xdr:to>
    <xdr:sp>
      <xdr:nvSpPr>
        <xdr:cNvPr id="182" name="Freeform 54"/>
        <xdr:cNvSpPr>
          <a:spLocks/>
        </xdr:cNvSpPr>
      </xdr:nvSpPr>
      <xdr:spPr>
        <a:xfrm>
          <a:off x="8343900" y="249745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xdr:row>
      <xdr:rowOff>0</xdr:rowOff>
    </xdr:from>
    <xdr:to>
      <xdr:col>4</xdr:col>
      <xdr:colOff>0</xdr:colOff>
      <xdr:row>6</xdr:row>
      <xdr:rowOff>0</xdr:rowOff>
    </xdr:to>
    <xdr:sp>
      <xdr:nvSpPr>
        <xdr:cNvPr id="183" name="Text Box 2"/>
        <xdr:cNvSpPr txBox="1">
          <a:spLocks noChangeArrowheads="1"/>
        </xdr:cNvSpPr>
      </xdr:nvSpPr>
      <xdr:spPr>
        <a:xfrm>
          <a:off x="0" y="91440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xdr:row>
      <xdr:rowOff>0</xdr:rowOff>
    </xdr:from>
    <xdr:to>
      <xdr:col>4</xdr:col>
      <xdr:colOff>0</xdr:colOff>
      <xdr:row>7</xdr:row>
      <xdr:rowOff>0</xdr:rowOff>
    </xdr:to>
    <xdr:sp>
      <xdr:nvSpPr>
        <xdr:cNvPr id="184" name="Text Box 1"/>
        <xdr:cNvSpPr txBox="1">
          <a:spLocks noChangeArrowheads="1"/>
        </xdr:cNvSpPr>
      </xdr:nvSpPr>
      <xdr:spPr>
        <a:xfrm>
          <a:off x="857250" y="106680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38</xdr:row>
      <xdr:rowOff>0</xdr:rowOff>
    </xdr:from>
    <xdr:to>
      <xdr:col>5</xdr:col>
      <xdr:colOff>19050</xdr:colOff>
      <xdr:row>38</xdr:row>
      <xdr:rowOff>0</xdr:rowOff>
    </xdr:to>
    <xdr:sp>
      <xdr:nvSpPr>
        <xdr:cNvPr id="185" name="Text Box 6"/>
        <xdr:cNvSpPr txBox="1">
          <a:spLocks noChangeArrowheads="1"/>
        </xdr:cNvSpPr>
      </xdr:nvSpPr>
      <xdr:spPr>
        <a:xfrm>
          <a:off x="0" y="7067550"/>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1</xdr:col>
      <xdr:colOff>0</xdr:colOff>
      <xdr:row>7</xdr:row>
      <xdr:rowOff>0</xdr:rowOff>
    </xdr:from>
    <xdr:to>
      <xdr:col>1</xdr:col>
      <xdr:colOff>0</xdr:colOff>
      <xdr:row>7</xdr:row>
      <xdr:rowOff>0</xdr:rowOff>
    </xdr:to>
    <xdr:sp>
      <xdr:nvSpPr>
        <xdr:cNvPr id="186" name="Text Box 1"/>
        <xdr:cNvSpPr txBox="1">
          <a:spLocks noChangeArrowheads="1"/>
        </xdr:cNvSpPr>
      </xdr:nvSpPr>
      <xdr:spPr>
        <a:xfrm>
          <a:off x="209550" y="106680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38</xdr:row>
      <xdr:rowOff>0</xdr:rowOff>
    </xdr:from>
    <xdr:to>
      <xdr:col>4</xdr:col>
      <xdr:colOff>0</xdr:colOff>
      <xdr:row>38</xdr:row>
      <xdr:rowOff>0</xdr:rowOff>
    </xdr:to>
    <xdr:sp>
      <xdr:nvSpPr>
        <xdr:cNvPr id="187" name="Text Box 2"/>
        <xdr:cNvSpPr txBox="1">
          <a:spLocks noChangeArrowheads="1"/>
        </xdr:cNvSpPr>
      </xdr:nvSpPr>
      <xdr:spPr>
        <a:xfrm>
          <a:off x="0" y="706755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39</xdr:row>
      <xdr:rowOff>0</xdr:rowOff>
    </xdr:from>
    <xdr:to>
      <xdr:col>4</xdr:col>
      <xdr:colOff>0</xdr:colOff>
      <xdr:row>39</xdr:row>
      <xdr:rowOff>0</xdr:rowOff>
    </xdr:to>
    <xdr:sp>
      <xdr:nvSpPr>
        <xdr:cNvPr id="188" name="Text Box 1"/>
        <xdr:cNvSpPr txBox="1">
          <a:spLocks noChangeArrowheads="1"/>
        </xdr:cNvSpPr>
      </xdr:nvSpPr>
      <xdr:spPr>
        <a:xfrm>
          <a:off x="8572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39</xdr:row>
      <xdr:rowOff>0</xdr:rowOff>
    </xdr:from>
    <xdr:to>
      <xdr:col>1</xdr:col>
      <xdr:colOff>0</xdr:colOff>
      <xdr:row>39</xdr:row>
      <xdr:rowOff>0</xdr:rowOff>
    </xdr:to>
    <xdr:sp>
      <xdr:nvSpPr>
        <xdr:cNvPr id="189" name="Text Box 1"/>
        <xdr:cNvSpPr txBox="1">
          <a:spLocks noChangeArrowheads="1"/>
        </xdr:cNvSpPr>
      </xdr:nvSpPr>
      <xdr:spPr>
        <a:xfrm>
          <a:off x="2095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38</xdr:row>
      <xdr:rowOff>0</xdr:rowOff>
    </xdr:from>
    <xdr:to>
      <xdr:col>4</xdr:col>
      <xdr:colOff>0</xdr:colOff>
      <xdr:row>38</xdr:row>
      <xdr:rowOff>0</xdr:rowOff>
    </xdr:to>
    <xdr:sp>
      <xdr:nvSpPr>
        <xdr:cNvPr id="190" name="Text Box 2"/>
        <xdr:cNvSpPr txBox="1">
          <a:spLocks noChangeArrowheads="1"/>
        </xdr:cNvSpPr>
      </xdr:nvSpPr>
      <xdr:spPr>
        <a:xfrm>
          <a:off x="0" y="706755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39</xdr:row>
      <xdr:rowOff>0</xdr:rowOff>
    </xdr:from>
    <xdr:to>
      <xdr:col>4</xdr:col>
      <xdr:colOff>0</xdr:colOff>
      <xdr:row>39</xdr:row>
      <xdr:rowOff>0</xdr:rowOff>
    </xdr:to>
    <xdr:sp>
      <xdr:nvSpPr>
        <xdr:cNvPr id="191" name="Text Box 1"/>
        <xdr:cNvSpPr txBox="1">
          <a:spLocks noChangeArrowheads="1"/>
        </xdr:cNvSpPr>
      </xdr:nvSpPr>
      <xdr:spPr>
        <a:xfrm>
          <a:off x="8572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39</xdr:row>
      <xdr:rowOff>0</xdr:rowOff>
    </xdr:from>
    <xdr:to>
      <xdr:col>1</xdr:col>
      <xdr:colOff>0</xdr:colOff>
      <xdr:row>39</xdr:row>
      <xdr:rowOff>0</xdr:rowOff>
    </xdr:to>
    <xdr:sp>
      <xdr:nvSpPr>
        <xdr:cNvPr id="192" name="Text Box 1"/>
        <xdr:cNvSpPr txBox="1">
          <a:spLocks noChangeArrowheads="1"/>
        </xdr:cNvSpPr>
      </xdr:nvSpPr>
      <xdr:spPr>
        <a:xfrm>
          <a:off x="2095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44</xdr:row>
      <xdr:rowOff>0</xdr:rowOff>
    </xdr:from>
    <xdr:to>
      <xdr:col>10</xdr:col>
      <xdr:colOff>885825</xdr:colOff>
      <xdr:row>44</xdr:row>
      <xdr:rowOff>9525</xdr:rowOff>
    </xdr:to>
    <xdr:sp>
      <xdr:nvSpPr>
        <xdr:cNvPr id="193" name="Freeform 15"/>
        <xdr:cNvSpPr>
          <a:spLocks/>
        </xdr:cNvSpPr>
      </xdr:nvSpPr>
      <xdr:spPr>
        <a:xfrm>
          <a:off x="8343900" y="82486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20</xdr:row>
      <xdr:rowOff>0</xdr:rowOff>
    </xdr:from>
    <xdr:to>
      <xdr:col>10</xdr:col>
      <xdr:colOff>885825</xdr:colOff>
      <xdr:row>20</xdr:row>
      <xdr:rowOff>9525</xdr:rowOff>
    </xdr:to>
    <xdr:sp>
      <xdr:nvSpPr>
        <xdr:cNvPr id="194" name="Freeform 16"/>
        <xdr:cNvSpPr>
          <a:spLocks/>
        </xdr:cNvSpPr>
      </xdr:nvSpPr>
      <xdr:spPr>
        <a:xfrm>
          <a:off x="8343900" y="361950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44</xdr:row>
      <xdr:rowOff>0</xdr:rowOff>
    </xdr:from>
    <xdr:to>
      <xdr:col>10</xdr:col>
      <xdr:colOff>885825</xdr:colOff>
      <xdr:row>44</xdr:row>
      <xdr:rowOff>9525</xdr:rowOff>
    </xdr:to>
    <xdr:sp>
      <xdr:nvSpPr>
        <xdr:cNvPr id="195" name="Freeform 15"/>
        <xdr:cNvSpPr>
          <a:spLocks/>
        </xdr:cNvSpPr>
      </xdr:nvSpPr>
      <xdr:spPr>
        <a:xfrm>
          <a:off x="8343900" y="82486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20</xdr:row>
      <xdr:rowOff>0</xdr:rowOff>
    </xdr:from>
    <xdr:to>
      <xdr:col>10</xdr:col>
      <xdr:colOff>885825</xdr:colOff>
      <xdr:row>20</xdr:row>
      <xdr:rowOff>9525</xdr:rowOff>
    </xdr:to>
    <xdr:sp>
      <xdr:nvSpPr>
        <xdr:cNvPr id="196" name="Freeform 16"/>
        <xdr:cNvSpPr>
          <a:spLocks/>
        </xdr:cNvSpPr>
      </xdr:nvSpPr>
      <xdr:spPr>
        <a:xfrm>
          <a:off x="8343900" y="361950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59</xdr:row>
      <xdr:rowOff>0</xdr:rowOff>
    </xdr:from>
    <xdr:to>
      <xdr:col>10</xdr:col>
      <xdr:colOff>885825</xdr:colOff>
      <xdr:row>59</xdr:row>
      <xdr:rowOff>0</xdr:rowOff>
    </xdr:to>
    <xdr:sp>
      <xdr:nvSpPr>
        <xdr:cNvPr id="197" name="Freeform 14"/>
        <xdr:cNvSpPr>
          <a:spLocks/>
        </xdr:cNvSpPr>
      </xdr:nvSpPr>
      <xdr:spPr>
        <a:xfrm>
          <a:off x="8343900" y="11134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50</xdr:row>
      <xdr:rowOff>0</xdr:rowOff>
    </xdr:from>
    <xdr:to>
      <xdr:col>10</xdr:col>
      <xdr:colOff>885825</xdr:colOff>
      <xdr:row>50</xdr:row>
      <xdr:rowOff>9525</xdr:rowOff>
    </xdr:to>
    <xdr:sp>
      <xdr:nvSpPr>
        <xdr:cNvPr id="198" name="Freeform 17"/>
        <xdr:cNvSpPr>
          <a:spLocks/>
        </xdr:cNvSpPr>
      </xdr:nvSpPr>
      <xdr:spPr>
        <a:xfrm>
          <a:off x="8343900" y="9420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53</xdr:row>
      <xdr:rowOff>0</xdr:rowOff>
    </xdr:from>
    <xdr:to>
      <xdr:col>10</xdr:col>
      <xdr:colOff>885825</xdr:colOff>
      <xdr:row>53</xdr:row>
      <xdr:rowOff>0</xdr:rowOff>
    </xdr:to>
    <xdr:sp>
      <xdr:nvSpPr>
        <xdr:cNvPr id="199" name="Freeform 18"/>
        <xdr:cNvSpPr>
          <a:spLocks/>
        </xdr:cNvSpPr>
      </xdr:nvSpPr>
      <xdr:spPr>
        <a:xfrm>
          <a:off x="8343900" y="9991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57</xdr:row>
      <xdr:rowOff>0</xdr:rowOff>
    </xdr:from>
    <xdr:to>
      <xdr:col>10</xdr:col>
      <xdr:colOff>885825</xdr:colOff>
      <xdr:row>57</xdr:row>
      <xdr:rowOff>9525</xdr:rowOff>
    </xdr:to>
    <xdr:sp>
      <xdr:nvSpPr>
        <xdr:cNvPr id="200" name="Freeform 19"/>
        <xdr:cNvSpPr>
          <a:spLocks/>
        </xdr:cNvSpPr>
      </xdr:nvSpPr>
      <xdr:spPr>
        <a:xfrm>
          <a:off x="8343900" y="10753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64</xdr:row>
      <xdr:rowOff>0</xdr:rowOff>
    </xdr:from>
    <xdr:to>
      <xdr:col>10</xdr:col>
      <xdr:colOff>885825</xdr:colOff>
      <xdr:row>64</xdr:row>
      <xdr:rowOff>0</xdr:rowOff>
    </xdr:to>
    <xdr:sp>
      <xdr:nvSpPr>
        <xdr:cNvPr id="201" name="Freeform 20"/>
        <xdr:cNvSpPr>
          <a:spLocks/>
        </xdr:cNvSpPr>
      </xdr:nvSpPr>
      <xdr:spPr>
        <a:xfrm>
          <a:off x="8343900" y="12087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75</xdr:row>
      <xdr:rowOff>0</xdr:rowOff>
    </xdr:from>
    <xdr:to>
      <xdr:col>5</xdr:col>
      <xdr:colOff>0</xdr:colOff>
      <xdr:row>75</xdr:row>
      <xdr:rowOff>0</xdr:rowOff>
    </xdr:to>
    <xdr:sp>
      <xdr:nvSpPr>
        <xdr:cNvPr id="202" name="Freeform 22"/>
        <xdr:cNvSpPr>
          <a:spLocks/>
        </xdr:cNvSpPr>
      </xdr:nvSpPr>
      <xdr:spPr>
        <a:xfrm>
          <a:off x="1066800" y="140874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91</xdr:row>
      <xdr:rowOff>0</xdr:rowOff>
    </xdr:from>
    <xdr:to>
      <xdr:col>5</xdr:col>
      <xdr:colOff>0</xdr:colOff>
      <xdr:row>91</xdr:row>
      <xdr:rowOff>0</xdr:rowOff>
    </xdr:to>
    <xdr:sp>
      <xdr:nvSpPr>
        <xdr:cNvPr id="203" name="Freeform 23"/>
        <xdr:cNvSpPr>
          <a:spLocks/>
        </xdr:cNvSpPr>
      </xdr:nvSpPr>
      <xdr:spPr>
        <a:xfrm>
          <a:off x="1066800" y="17059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53</xdr:row>
      <xdr:rowOff>0</xdr:rowOff>
    </xdr:from>
    <xdr:to>
      <xdr:col>10</xdr:col>
      <xdr:colOff>885825</xdr:colOff>
      <xdr:row>53</xdr:row>
      <xdr:rowOff>9525</xdr:rowOff>
    </xdr:to>
    <xdr:sp>
      <xdr:nvSpPr>
        <xdr:cNvPr id="204" name="Freeform 32"/>
        <xdr:cNvSpPr>
          <a:spLocks/>
        </xdr:cNvSpPr>
      </xdr:nvSpPr>
      <xdr:spPr>
        <a:xfrm>
          <a:off x="8343900" y="9991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56</xdr:row>
      <xdr:rowOff>0</xdr:rowOff>
    </xdr:from>
    <xdr:to>
      <xdr:col>10</xdr:col>
      <xdr:colOff>885825</xdr:colOff>
      <xdr:row>56</xdr:row>
      <xdr:rowOff>9525</xdr:rowOff>
    </xdr:to>
    <xdr:sp>
      <xdr:nvSpPr>
        <xdr:cNvPr id="205" name="Freeform 33"/>
        <xdr:cNvSpPr>
          <a:spLocks/>
        </xdr:cNvSpPr>
      </xdr:nvSpPr>
      <xdr:spPr>
        <a:xfrm>
          <a:off x="8343900" y="10563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59</xdr:row>
      <xdr:rowOff>0</xdr:rowOff>
    </xdr:from>
    <xdr:to>
      <xdr:col>10</xdr:col>
      <xdr:colOff>885825</xdr:colOff>
      <xdr:row>59</xdr:row>
      <xdr:rowOff>9525</xdr:rowOff>
    </xdr:to>
    <xdr:sp>
      <xdr:nvSpPr>
        <xdr:cNvPr id="206" name="Freeform 34"/>
        <xdr:cNvSpPr>
          <a:spLocks/>
        </xdr:cNvSpPr>
      </xdr:nvSpPr>
      <xdr:spPr>
        <a:xfrm>
          <a:off x="8343900" y="1113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62</xdr:row>
      <xdr:rowOff>0</xdr:rowOff>
    </xdr:from>
    <xdr:to>
      <xdr:col>10</xdr:col>
      <xdr:colOff>885825</xdr:colOff>
      <xdr:row>62</xdr:row>
      <xdr:rowOff>9525</xdr:rowOff>
    </xdr:to>
    <xdr:sp>
      <xdr:nvSpPr>
        <xdr:cNvPr id="207" name="Freeform 35"/>
        <xdr:cNvSpPr>
          <a:spLocks/>
        </xdr:cNvSpPr>
      </xdr:nvSpPr>
      <xdr:spPr>
        <a:xfrm>
          <a:off x="8343900" y="11706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65</xdr:row>
      <xdr:rowOff>0</xdr:rowOff>
    </xdr:from>
    <xdr:to>
      <xdr:col>10</xdr:col>
      <xdr:colOff>885825</xdr:colOff>
      <xdr:row>65</xdr:row>
      <xdr:rowOff>9525</xdr:rowOff>
    </xdr:to>
    <xdr:sp>
      <xdr:nvSpPr>
        <xdr:cNvPr id="208" name="Freeform 36"/>
        <xdr:cNvSpPr>
          <a:spLocks/>
        </xdr:cNvSpPr>
      </xdr:nvSpPr>
      <xdr:spPr>
        <a:xfrm>
          <a:off x="8343900" y="12277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0</xdr:rowOff>
    </xdr:from>
    <xdr:to>
      <xdr:col>5</xdr:col>
      <xdr:colOff>0</xdr:colOff>
      <xdr:row>72</xdr:row>
      <xdr:rowOff>9525</xdr:rowOff>
    </xdr:to>
    <xdr:sp>
      <xdr:nvSpPr>
        <xdr:cNvPr id="209" name="Freeform 38"/>
        <xdr:cNvSpPr>
          <a:spLocks/>
        </xdr:cNvSpPr>
      </xdr:nvSpPr>
      <xdr:spPr>
        <a:xfrm>
          <a:off x="1066800" y="135350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64</xdr:row>
      <xdr:rowOff>0</xdr:rowOff>
    </xdr:from>
    <xdr:to>
      <xdr:col>10</xdr:col>
      <xdr:colOff>885825</xdr:colOff>
      <xdr:row>64</xdr:row>
      <xdr:rowOff>9525</xdr:rowOff>
    </xdr:to>
    <xdr:sp>
      <xdr:nvSpPr>
        <xdr:cNvPr id="210" name="Freeform 48"/>
        <xdr:cNvSpPr>
          <a:spLocks/>
        </xdr:cNvSpPr>
      </xdr:nvSpPr>
      <xdr:spPr>
        <a:xfrm>
          <a:off x="8343900" y="12087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92</xdr:row>
      <xdr:rowOff>0</xdr:rowOff>
    </xdr:from>
    <xdr:to>
      <xdr:col>5</xdr:col>
      <xdr:colOff>0</xdr:colOff>
      <xdr:row>92</xdr:row>
      <xdr:rowOff>9525</xdr:rowOff>
    </xdr:to>
    <xdr:sp>
      <xdr:nvSpPr>
        <xdr:cNvPr id="211" name="Freeform 49"/>
        <xdr:cNvSpPr>
          <a:spLocks/>
        </xdr:cNvSpPr>
      </xdr:nvSpPr>
      <xdr:spPr>
        <a:xfrm>
          <a:off x="10668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93</xdr:row>
      <xdr:rowOff>0</xdr:rowOff>
    </xdr:from>
    <xdr:to>
      <xdr:col>5</xdr:col>
      <xdr:colOff>0</xdr:colOff>
      <xdr:row>93</xdr:row>
      <xdr:rowOff>9525</xdr:rowOff>
    </xdr:to>
    <xdr:sp>
      <xdr:nvSpPr>
        <xdr:cNvPr id="212" name="Freeform 50"/>
        <xdr:cNvSpPr>
          <a:spLocks/>
        </xdr:cNvSpPr>
      </xdr:nvSpPr>
      <xdr:spPr>
        <a:xfrm>
          <a:off x="1066800" y="17440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59</xdr:row>
      <xdr:rowOff>0</xdr:rowOff>
    </xdr:from>
    <xdr:to>
      <xdr:col>10</xdr:col>
      <xdr:colOff>885825</xdr:colOff>
      <xdr:row>59</xdr:row>
      <xdr:rowOff>0</xdr:rowOff>
    </xdr:to>
    <xdr:sp>
      <xdr:nvSpPr>
        <xdr:cNvPr id="213" name="Freeform 14"/>
        <xdr:cNvSpPr>
          <a:spLocks/>
        </xdr:cNvSpPr>
      </xdr:nvSpPr>
      <xdr:spPr>
        <a:xfrm>
          <a:off x="8343900" y="11134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50</xdr:row>
      <xdr:rowOff>0</xdr:rowOff>
    </xdr:from>
    <xdr:to>
      <xdr:col>10</xdr:col>
      <xdr:colOff>885825</xdr:colOff>
      <xdr:row>50</xdr:row>
      <xdr:rowOff>9525</xdr:rowOff>
    </xdr:to>
    <xdr:sp>
      <xdr:nvSpPr>
        <xdr:cNvPr id="214" name="Freeform 17"/>
        <xdr:cNvSpPr>
          <a:spLocks/>
        </xdr:cNvSpPr>
      </xdr:nvSpPr>
      <xdr:spPr>
        <a:xfrm>
          <a:off x="8343900" y="9420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53</xdr:row>
      <xdr:rowOff>0</xdr:rowOff>
    </xdr:from>
    <xdr:to>
      <xdr:col>10</xdr:col>
      <xdr:colOff>885825</xdr:colOff>
      <xdr:row>53</xdr:row>
      <xdr:rowOff>0</xdr:rowOff>
    </xdr:to>
    <xdr:sp>
      <xdr:nvSpPr>
        <xdr:cNvPr id="215" name="Freeform 18"/>
        <xdr:cNvSpPr>
          <a:spLocks/>
        </xdr:cNvSpPr>
      </xdr:nvSpPr>
      <xdr:spPr>
        <a:xfrm>
          <a:off x="8343900" y="9991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57</xdr:row>
      <xdr:rowOff>0</xdr:rowOff>
    </xdr:from>
    <xdr:to>
      <xdr:col>10</xdr:col>
      <xdr:colOff>885825</xdr:colOff>
      <xdr:row>57</xdr:row>
      <xdr:rowOff>9525</xdr:rowOff>
    </xdr:to>
    <xdr:sp>
      <xdr:nvSpPr>
        <xdr:cNvPr id="216" name="Freeform 19"/>
        <xdr:cNvSpPr>
          <a:spLocks/>
        </xdr:cNvSpPr>
      </xdr:nvSpPr>
      <xdr:spPr>
        <a:xfrm>
          <a:off x="8343900" y="10753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64</xdr:row>
      <xdr:rowOff>0</xdr:rowOff>
    </xdr:from>
    <xdr:to>
      <xdr:col>10</xdr:col>
      <xdr:colOff>885825</xdr:colOff>
      <xdr:row>64</xdr:row>
      <xdr:rowOff>0</xdr:rowOff>
    </xdr:to>
    <xdr:sp>
      <xdr:nvSpPr>
        <xdr:cNvPr id="217" name="Freeform 20"/>
        <xdr:cNvSpPr>
          <a:spLocks/>
        </xdr:cNvSpPr>
      </xdr:nvSpPr>
      <xdr:spPr>
        <a:xfrm>
          <a:off x="8343900" y="12087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75</xdr:row>
      <xdr:rowOff>0</xdr:rowOff>
    </xdr:from>
    <xdr:to>
      <xdr:col>5</xdr:col>
      <xdr:colOff>0</xdr:colOff>
      <xdr:row>75</xdr:row>
      <xdr:rowOff>0</xdr:rowOff>
    </xdr:to>
    <xdr:sp>
      <xdr:nvSpPr>
        <xdr:cNvPr id="218" name="Freeform 22"/>
        <xdr:cNvSpPr>
          <a:spLocks/>
        </xdr:cNvSpPr>
      </xdr:nvSpPr>
      <xdr:spPr>
        <a:xfrm>
          <a:off x="1066800" y="140874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91</xdr:row>
      <xdr:rowOff>0</xdr:rowOff>
    </xdr:from>
    <xdr:to>
      <xdr:col>5</xdr:col>
      <xdr:colOff>0</xdr:colOff>
      <xdr:row>91</xdr:row>
      <xdr:rowOff>0</xdr:rowOff>
    </xdr:to>
    <xdr:sp>
      <xdr:nvSpPr>
        <xdr:cNvPr id="219" name="Freeform 23"/>
        <xdr:cNvSpPr>
          <a:spLocks/>
        </xdr:cNvSpPr>
      </xdr:nvSpPr>
      <xdr:spPr>
        <a:xfrm>
          <a:off x="1066800" y="17059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53</xdr:row>
      <xdr:rowOff>0</xdr:rowOff>
    </xdr:from>
    <xdr:to>
      <xdr:col>10</xdr:col>
      <xdr:colOff>885825</xdr:colOff>
      <xdr:row>53</xdr:row>
      <xdr:rowOff>9525</xdr:rowOff>
    </xdr:to>
    <xdr:sp>
      <xdr:nvSpPr>
        <xdr:cNvPr id="220" name="Freeform 32"/>
        <xdr:cNvSpPr>
          <a:spLocks/>
        </xdr:cNvSpPr>
      </xdr:nvSpPr>
      <xdr:spPr>
        <a:xfrm>
          <a:off x="8343900" y="9991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56</xdr:row>
      <xdr:rowOff>0</xdr:rowOff>
    </xdr:from>
    <xdr:to>
      <xdr:col>10</xdr:col>
      <xdr:colOff>885825</xdr:colOff>
      <xdr:row>56</xdr:row>
      <xdr:rowOff>9525</xdr:rowOff>
    </xdr:to>
    <xdr:sp>
      <xdr:nvSpPr>
        <xdr:cNvPr id="221" name="Freeform 33"/>
        <xdr:cNvSpPr>
          <a:spLocks/>
        </xdr:cNvSpPr>
      </xdr:nvSpPr>
      <xdr:spPr>
        <a:xfrm>
          <a:off x="8343900" y="10563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59</xdr:row>
      <xdr:rowOff>0</xdr:rowOff>
    </xdr:from>
    <xdr:to>
      <xdr:col>10</xdr:col>
      <xdr:colOff>885825</xdr:colOff>
      <xdr:row>59</xdr:row>
      <xdr:rowOff>9525</xdr:rowOff>
    </xdr:to>
    <xdr:sp>
      <xdr:nvSpPr>
        <xdr:cNvPr id="222" name="Freeform 34"/>
        <xdr:cNvSpPr>
          <a:spLocks/>
        </xdr:cNvSpPr>
      </xdr:nvSpPr>
      <xdr:spPr>
        <a:xfrm>
          <a:off x="8343900" y="1113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62</xdr:row>
      <xdr:rowOff>0</xdr:rowOff>
    </xdr:from>
    <xdr:to>
      <xdr:col>10</xdr:col>
      <xdr:colOff>885825</xdr:colOff>
      <xdr:row>62</xdr:row>
      <xdr:rowOff>9525</xdr:rowOff>
    </xdr:to>
    <xdr:sp>
      <xdr:nvSpPr>
        <xdr:cNvPr id="223" name="Freeform 35"/>
        <xdr:cNvSpPr>
          <a:spLocks/>
        </xdr:cNvSpPr>
      </xdr:nvSpPr>
      <xdr:spPr>
        <a:xfrm>
          <a:off x="8343900" y="11706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65</xdr:row>
      <xdr:rowOff>0</xdr:rowOff>
    </xdr:from>
    <xdr:to>
      <xdr:col>10</xdr:col>
      <xdr:colOff>885825</xdr:colOff>
      <xdr:row>65</xdr:row>
      <xdr:rowOff>9525</xdr:rowOff>
    </xdr:to>
    <xdr:sp>
      <xdr:nvSpPr>
        <xdr:cNvPr id="224" name="Freeform 36"/>
        <xdr:cNvSpPr>
          <a:spLocks/>
        </xdr:cNvSpPr>
      </xdr:nvSpPr>
      <xdr:spPr>
        <a:xfrm>
          <a:off x="8343900" y="12277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0</xdr:rowOff>
    </xdr:from>
    <xdr:to>
      <xdr:col>5</xdr:col>
      <xdr:colOff>0</xdr:colOff>
      <xdr:row>72</xdr:row>
      <xdr:rowOff>9525</xdr:rowOff>
    </xdr:to>
    <xdr:sp>
      <xdr:nvSpPr>
        <xdr:cNvPr id="225" name="Freeform 38"/>
        <xdr:cNvSpPr>
          <a:spLocks/>
        </xdr:cNvSpPr>
      </xdr:nvSpPr>
      <xdr:spPr>
        <a:xfrm>
          <a:off x="1066800" y="135350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64</xdr:row>
      <xdr:rowOff>0</xdr:rowOff>
    </xdr:from>
    <xdr:to>
      <xdr:col>10</xdr:col>
      <xdr:colOff>885825</xdr:colOff>
      <xdr:row>64</xdr:row>
      <xdr:rowOff>9525</xdr:rowOff>
    </xdr:to>
    <xdr:sp>
      <xdr:nvSpPr>
        <xdr:cNvPr id="226" name="Freeform 48"/>
        <xdr:cNvSpPr>
          <a:spLocks/>
        </xdr:cNvSpPr>
      </xdr:nvSpPr>
      <xdr:spPr>
        <a:xfrm>
          <a:off x="8343900" y="12087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92</xdr:row>
      <xdr:rowOff>0</xdr:rowOff>
    </xdr:from>
    <xdr:to>
      <xdr:col>5</xdr:col>
      <xdr:colOff>0</xdr:colOff>
      <xdr:row>92</xdr:row>
      <xdr:rowOff>9525</xdr:rowOff>
    </xdr:to>
    <xdr:sp>
      <xdr:nvSpPr>
        <xdr:cNvPr id="227" name="Freeform 49"/>
        <xdr:cNvSpPr>
          <a:spLocks/>
        </xdr:cNvSpPr>
      </xdr:nvSpPr>
      <xdr:spPr>
        <a:xfrm>
          <a:off x="10668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93</xdr:row>
      <xdr:rowOff>0</xdr:rowOff>
    </xdr:from>
    <xdr:to>
      <xdr:col>5</xdr:col>
      <xdr:colOff>0</xdr:colOff>
      <xdr:row>93</xdr:row>
      <xdr:rowOff>9525</xdr:rowOff>
    </xdr:to>
    <xdr:sp>
      <xdr:nvSpPr>
        <xdr:cNvPr id="228" name="Freeform 50"/>
        <xdr:cNvSpPr>
          <a:spLocks/>
        </xdr:cNvSpPr>
      </xdr:nvSpPr>
      <xdr:spPr>
        <a:xfrm>
          <a:off x="1066800" y="17440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73</xdr:row>
      <xdr:rowOff>0</xdr:rowOff>
    </xdr:from>
    <xdr:to>
      <xdr:col>5</xdr:col>
      <xdr:colOff>19050</xdr:colOff>
      <xdr:row>73</xdr:row>
      <xdr:rowOff>0</xdr:rowOff>
    </xdr:to>
    <xdr:sp>
      <xdr:nvSpPr>
        <xdr:cNvPr id="229" name="Text Box 6"/>
        <xdr:cNvSpPr txBox="1">
          <a:spLocks noChangeArrowheads="1"/>
        </xdr:cNvSpPr>
      </xdr:nvSpPr>
      <xdr:spPr>
        <a:xfrm>
          <a:off x="0" y="1368742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0</xdr:col>
      <xdr:colOff>0</xdr:colOff>
      <xdr:row>73</xdr:row>
      <xdr:rowOff>0</xdr:rowOff>
    </xdr:from>
    <xdr:to>
      <xdr:col>4</xdr:col>
      <xdr:colOff>0</xdr:colOff>
      <xdr:row>73</xdr:row>
      <xdr:rowOff>0</xdr:rowOff>
    </xdr:to>
    <xdr:sp>
      <xdr:nvSpPr>
        <xdr:cNvPr id="230" name="Text Box 2"/>
        <xdr:cNvSpPr txBox="1">
          <a:spLocks noChangeArrowheads="1"/>
        </xdr:cNvSpPr>
      </xdr:nvSpPr>
      <xdr:spPr>
        <a:xfrm>
          <a:off x="0" y="13687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74</xdr:row>
      <xdr:rowOff>0</xdr:rowOff>
    </xdr:from>
    <xdr:to>
      <xdr:col>4</xdr:col>
      <xdr:colOff>0</xdr:colOff>
      <xdr:row>74</xdr:row>
      <xdr:rowOff>0</xdr:rowOff>
    </xdr:to>
    <xdr:sp>
      <xdr:nvSpPr>
        <xdr:cNvPr id="231" name="Text Box 1"/>
        <xdr:cNvSpPr txBox="1">
          <a:spLocks noChangeArrowheads="1"/>
        </xdr:cNvSpPr>
      </xdr:nvSpPr>
      <xdr:spPr>
        <a:xfrm>
          <a:off x="8572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74</xdr:row>
      <xdr:rowOff>0</xdr:rowOff>
    </xdr:from>
    <xdr:to>
      <xdr:col>1</xdr:col>
      <xdr:colOff>0</xdr:colOff>
      <xdr:row>74</xdr:row>
      <xdr:rowOff>0</xdr:rowOff>
    </xdr:to>
    <xdr:sp>
      <xdr:nvSpPr>
        <xdr:cNvPr id="232" name="Text Box 1"/>
        <xdr:cNvSpPr txBox="1">
          <a:spLocks noChangeArrowheads="1"/>
        </xdr:cNvSpPr>
      </xdr:nvSpPr>
      <xdr:spPr>
        <a:xfrm>
          <a:off x="2095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73</xdr:row>
      <xdr:rowOff>0</xdr:rowOff>
    </xdr:from>
    <xdr:to>
      <xdr:col>4</xdr:col>
      <xdr:colOff>0</xdr:colOff>
      <xdr:row>73</xdr:row>
      <xdr:rowOff>0</xdr:rowOff>
    </xdr:to>
    <xdr:sp>
      <xdr:nvSpPr>
        <xdr:cNvPr id="233" name="Text Box 2"/>
        <xdr:cNvSpPr txBox="1">
          <a:spLocks noChangeArrowheads="1"/>
        </xdr:cNvSpPr>
      </xdr:nvSpPr>
      <xdr:spPr>
        <a:xfrm>
          <a:off x="0" y="13687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74</xdr:row>
      <xdr:rowOff>0</xdr:rowOff>
    </xdr:from>
    <xdr:to>
      <xdr:col>4</xdr:col>
      <xdr:colOff>0</xdr:colOff>
      <xdr:row>74</xdr:row>
      <xdr:rowOff>0</xdr:rowOff>
    </xdr:to>
    <xdr:sp>
      <xdr:nvSpPr>
        <xdr:cNvPr id="234" name="Text Box 1"/>
        <xdr:cNvSpPr txBox="1">
          <a:spLocks noChangeArrowheads="1"/>
        </xdr:cNvSpPr>
      </xdr:nvSpPr>
      <xdr:spPr>
        <a:xfrm>
          <a:off x="8572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74</xdr:row>
      <xdr:rowOff>0</xdr:rowOff>
    </xdr:from>
    <xdr:to>
      <xdr:col>1</xdr:col>
      <xdr:colOff>0</xdr:colOff>
      <xdr:row>74</xdr:row>
      <xdr:rowOff>0</xdr:rowOff>
    </xdr:to>
    <xdr:sp>
      <xdr:nvSpPr>
        <xdr:cNvPr id="235" name="Text Box 1"/>
        <xdr:cNvSpPr txBox="1">
          <a:spLocks noChangeArrowheads="1"/>
        </xdr:cNvSpPr>
      </xdr:nvSpPr>
      <xdr:spPr>
        <a:xfrm>
          <a:off x="2095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102</xdr:row>
      <xdr:rowOff>0</xdr:rowOff>
    </xdr:from>
    <xdr:to>
      <xdr:col>10</xdr:col>
      <xdr:colOff>885825</xdr:colOff>
      <xdr:row>102</xdr:row>
      <xdr:rowOff>0</xdr:rowOff>
    </xdr:to>
    <xdr:sp>
      <xdr:nvSpPr>
        <xdr:cNvPr id="236" name="Freeform 14"/>
        <xdr:cNvSpPr>
          <a:spLocks/>
        </xdr:cNvSpPr>
      </xdr:nvSpPr>
      <xdr:spPr>
        <a:xfrm>
          <a:off x="8343900" y="19135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92</xdr:row>
      <xdr:rowOff>0</xdr:rowOff>
    </xdr:from>
    <xdr:to>
      <xdr:col>10</xdr:col>
      <xdr:colOff>885825</xdr:colOff>
      <xdr:row>92</xdr:row>
      <xdr:rowOff>9525</xdr:rowOff>
    </xdr:to>
    <xdr:sp>
      <xdr:nvSpPr>
        <xdr:cNvPr id="237" name="Freeform 17"/>
        <xdr:cNvSpPr>
          <a:spLocks/>
        </xdr:cNvSpPr>
      </xdr:nvSpPr>
      <xdr:spPr>
        <a:xfrm>
          <a:off x="83439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0</xdr:rowOff>
    </xdr:to>
    <xdr:sp>
      <xdr:nvSpPr>
        <xdr:cNvPr id="238" name="Freeform 18"/>
        <xdr:cNvSpPr>
          <a:spLocks/>
        </xdr:cNvSpPr>
      </xdr:nvSpPr>
      <xdr:spPr>
        <a:xfrm>
          <a:off x="8343900" y="17821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100</xdr:row>
      <xdr:rowOff>0</xdr:rowOff>
    </xdr:from>
    <xdr:to>
      <xdr:col>10</xdr:col>
      <xdr:colOff>885825</xdr:colOff>
      <xdr:row>100</xdr:row>
      <xdr:rowOff>9525</xdr:rowOff>
    </xdr:to>
    <xdr:sp>
      <xdr:nvSpPr>
        <xdr:cNvPr id="239" name="Freeform 19"/>
        <xdr:cNvSpPr>
          <a:spLocks/>
        </xdr:cNvSpPr>
      </xdr:nvSpPr>
      <xdr:spPr>
        <a:xfrm>
          <a:off x="8343900" y="1875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0</xdr:rowOff>
    </xdr:to>
    <xdr:sp>
      <xdr:nvSpPr>
        <xdr:cNvPr id="240" name="Freeform 20"/>
        <xdr:cNvSpPr>
          <a:spLocks/>
        </xdr:cNvSpPr>
      </xdr:nvSpPr>
      <xdr:spPr>
        <a:xfrm>
          <a:off x="8343900" y="21897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9525</xdr:rowOff>
    </xdr:to>
    <xdr:sp>
      <xdr:nvSpPr>
        <xdr:cNvPr id="241" name="Freeform 32"/>
        <xdr:cNvSpPr>
          <a:spLocks/>
        </xdr:cNvSpPr>
      </xdr:nvSpPr>
      <xdr:spPr>
        <a:xfrm>
          <a:off x="8343900" y="17821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242" name="Freeform 33"/>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243" name="Freeform 34"/>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115</xdr:row>
      <xdr:rowOff>0</xdr:rowOff>
    </xdr:from>
    <xdr:to>
      <xdr:col>10</xdr:col>
      <xdr:colOff>885825</xdr:colOff>
      <xdr:row>115</xdr:row>
      <xdr:rowOff>9525</xdr:rowOff>
    </xdr:to>
    <xdr:sp>
      <xdr:nvSpPr>
        <xdr:cNvPr id="244" name="Freeform 35"/>
        <xdr:cNvSpPr>
          <a:spLocks/>
        </xdr:cNvSpPr>
      </xdr:nvSpPr>
      <xdr:spPr>
        <a:xfrm>
          <a:off x="8343900" y="21516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119</xdr:row>
      <xdr:rowOff>0</xdr:rowOff>
    </xdr:from>
    <xdr:to>
      <xdr:col>10</xdr:col>
      <xdr:colOff>885825</xdr:colOff>
      <xdr:row>119</xdr:row>
      <xdr:rowOff>9525</xdr:rowOff>
    </xdr:to>
    <xdr:sp>
      <xdr:nvSpPr>
        <xdr:cNvPr id="245" name="Freeform 36"/>
        <xdr:cNvSpPr>
          <a:spLocks/>
        </xdr:cNvSpPr>
      </xdr:nvSpPr>
      <xdr:spPr>
        <a:xfrm>
          <a:off x="8343900" y="22278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246" name="Freeform 48"/>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0</xdr:rowOff>
    </xdr:to>
    <xdr:sp>
      <xdr:nvSpPr>
        <xdr:cNvPr id="247" name="Freeform 14"/>
        <xdr:cNvSpPr>
          <a:spLocks/>
        </xdr:cNvSpPr>
      </xdr:nvSpPr>
      <xdr:spPr>
        <a:xfrm>
          <a:off x="8343900" y="19135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92</xdr:row>
      <xdr:rowOff>0</xdr:rowOff>
    </xdr:from>
    <xdr:to>
      <xdr:col>10</xdr:col>
      <xdr:colOff>885825</xdr:colOff>
      <xdr:row>92</xdr:row>
      <xdr:rowOff>9525</xdr:rowOff>
    </xdr:to>
    <xdr:sp>
      <xdr:nvSpPr>
        <xdr:cNvPr id="248" name="Freeform 17"/>
        <xdr:cNvSpPr>
          <a:spLocks/>
        </xdr:cNvSpPr>
      </xdr:nvSpPr>
      <xdr:spPr>
        <a:xfrm>
          <a:off x="83439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0</xdr:rowOff>
    </xdr:to>
    <xdr:sp>
      <xdr:nvSpPr>
        <xdr:cNvPr id="249" name="Freeform 18"/>
        <xdr:cNvSpPr>
          <a:spLocks/>
        </xdr:cNvSpPr>
      </xdr:nvSpPr>
      <xdr:spPr>
        <a:xfrm>
          <a:off x="8343900" y="17821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100</xdr:row>
      <xdr:rowOff>0</xdr:rowOff>
    </xdr:from>
    <xdr:to>
      <xdr:col>10</xdr:col>
      <xdr:colOff>885825</xdr:colOff>
      <xdr:row>100</xdr:row>
      <xdr:rowOff>9525</xdr:rowOff>
    </xdr:to>
    <xdr:sp>
      <xdr:nvSpPr>
        <xdr:cNvPr id="250" name="Freeform 19"/>
        <xdr:cNvSpPr>
          <a:spLocks/>
        </xdr:cNvSpPr>
      </xdr:nvSpPr>
      <xdr:spPr>
        <a:xfrm>
          <a:off x="8343900" y="1875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0</xdr:rowOff>
    </xdr:to>
    <xdr:sp>
      <xdr:nvSpPr>
        <xdr:cNvPr id="251" name="Freeform 20"/>
        <xdr:cNvSpPr>
          <a:spLocks/>
        </xdr:cNvSpPr>
      </xdr:nvSpPr>
      <xdr:spPr>
        <a:xfrm>
          <a:off x="8343900" y="21897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9525</xdr:rowOff>
    </xdr:to>
    <xdr:sp>
      <xdr:nvSpPr>
        <xdr:cNvPr id="252" name="Freeform 32"/>
        <xdr:cNvSpPr>
          <a:spLocks/>
        </xdr:cNvSpPr>
      </xdr:nvSpPr>
      <xdr:spPr>
        <a:xfrm>
          <a:off x="8343900" y="17821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253" name="Freeform 33"/>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254" name="Freeform 34"/>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115</xdr:row>
      <xdr:rowOff>0</xdr:rowOff>
    </xdr:from>
    <xdr:to>
      <xdr:col>10</xdr:col>
      <xdr:colOff>885825</xdr:colOff>
      <xdr:row>115</xdr:row>
      <xdr:rowOff>9525</xdr:rowOff>
    </xdr:to>
    <xdr:sp>
      <xdr:nvSpPr>
        <xdr:cNvPr id="255" name="Freeform 35"/>
        <xdr:cNvSpPr>
          <a:spLocks/>
        </xdr:cNvSpPr>
      </xdr:nvSpPr>
      <xdr:spPr>
        <a:xfrm>
          <a:off x="8343900" y="21516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119</xdr:row>
      <xdr:rowOff>0</xdr:rowOff>
    </xdr:from>
    <xdr:to>
      <xdr:col>10</xdr:col>
      <xdr:colOff>885825</xdr:colOff>
      <xdr:row>119</xdr:row>
      <xdr:rowOff>9525</xdr:rowOff>
    </xdr:to>
    <xdr:sp>
      <xdr:nvSpPr>
        <xdr:cNvPr id="256" name="Freeform 36"/>
        <xdr:cNvSpPr>
          <a:spLocks/>
        </xdr:cNvSpPr>
      </xdr:nvSpPr>
      <xdr:spPr>
        <a:xfrm>
          <a:off x="8343900" y="22278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257" name="Freeform 48"/>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73</xdr:row>
      <xdr:rowOff>0</xdr:rowOff>
    </xdr:from>
    <xdr:to>
      <xdr:col>5</xdr:col>
      <xdr:colOff>19050</xdr:colOff>
      <xdr:row>73</xdr:row>
      <xdr:rowOff>0</xdr:rowOff>
    </xdr:to>
    <xdr:sp>
      <xdr:nvSpPr>
        <xdr:cNvPr id="258" name="Text Box 6"/>
        <xdr:cNvSpPr txBox="1">
          <a:spLocks noChangeArrowheads="1"/>
        </xdr:cNvSpPr>
      </xdr:nvSpPr>
      <xdr:spPr>
        <a:xfrm>
          <a:off x="0" y="1368742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0</xdr:col>
      <xdr:colOff>0</xdr:colOff>
      <xdr:row>73</xdr:row>
      <xdr:rowOff>0</xdr:rowOff>
    </xdr:from>
    <xdr:to>
      <xdr:col>4</xdr:col>
      <xdr:colOff>0</xdr:colOff>
      <xdr:row>73</xdr:row>
      <xdr:rowOff>0</xdr:rowOff>
    </xdr:to>
    <xdr:sp>
      <xdr:nvSpPr>
        <xdr:cNvPr id="259" name="Text Box 2"/>
        <xdr:cNvSpPr txBox="1">
          <a:spLocks noChangeArrowheads="1"/>
        </xdr:cNvSpPr>
      </xdr:nvSpPr>
      <xdr:spPr>
        <a:xfrm>
          <a:off x="0" y="13687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74</xdr:row>
      <xdr:rowOff>0</xdr:rowOff>
    </xdr:from>
    <xdr:to>
      <xdr:col>4</xdr:col>
      <xdr:colOff>0</xdr:colOff>
      <xdr:row>74</xdr:row>
      <xdr:rowOff>0</xdr:rowOff>
    </xdr:to>
    <xdr:sp>
      <xdr:nvSpPr>
        <xdr:cNvPr id="260" name="Text Box 1"/>
        <xdr:cNvSpPr txBox="1">
          <a:spLocks noChangeArrowheads="1"/>
        </xdr:cNvSpPr>
      </xdr:nvSpPr>
      <xdr:spPr>
        <a:xfrm>
          <a:off x="8572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74</xdr:row>
      <xdr:rowOff>0</xdr:rowOff>
    </xdr:from>
    <xdr:to>
      <xdr:col>1</xdr:col>
      <xdr:colOff>0</xdr:colOff>
      <xdr:row>74</xdr:row>
      <xdr:rowOff>0</xdr:rowOff>
    </xdr:to>
    <xdr:sp>
      <xdr:nvSpPr>
        <xdr:cNvPr id="261" name="Text Box 1"/>
        <xdr:cNvSpPr txBox="1">
          <a:spLocks noChangeArrowheads="1"/>
        </xdr:cNvSpPr>
      </xdr:nvSpPr>
      <xdr:spPr>
        <a:xfrm>
          <a:off x="2095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73</xdr:row>
      <xdr:rowOff>0</xdr:rowOff>
    </xdr:from>
    <xdr:to>
      <xdr:col>4</xdr:col>
      <xdr:colOff>0</xdr:colOff>
      <xdr:row>73</xdr:row>
      <xdr:rowOff>0</xdr:rowOff>
    </xdr:to>
    <xdr:sp>
      <xdr:nvSpPr>
        <xdr:cNvPr id="262" name="Text Box 2"/>
        <xdr:cNvSpPr txBox="1">
          <a:spLocks noChangeArrowheads="1"/>
        </xdr:cNvSpPr>
      </xdr:nvSpPr>
      <xdr:spPr>
        <a:xfrm>
          <a:off x="0" y="13687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74</xdr:row>
      <xdr:rowOff>0</xdr:rowOff>
    </xdr:from>
    <xdr:to>
      <xdr:col>4</xdr:col>
      <xdr:colOff>0</xdr:colOff>
      <xdr:row>74</xdr:row>
      <xdr:rowOff>0</xdr:rowOff>
    </xdr:to>
    <xdr:sp>
      <xdr:nvSpPr>
        <xdr:cNvPr id="263" name="Text Box 1"/>
        <xdr:cNvSpPr txBox="1">
          <a:spLocks noChangeArrowheads="1"/>
        </xdr:cNvSpPr>
      </xdr:nvSpPr>
      <xdr:spPr>
        <a:xfrm>
          <a:off x="8572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74</xdr:row>
      <xdr:rowOff>0</xdr:rowOff>
    </xdr:from>
    <xdr:to>
      <xdr:col>1</xdr:col>
      <xdr:colOff>0</xdr:colOff>
      <xdr:row>74</xdr:row>
      <xdr:rowOff>0</xdr:rowOff>
    </xdr:to>
    <xdr:sp>
      <xdr:nvSpPr>
        <xdr:cNvPr id="264" name="Text Box 1"/>
        <xdr:cNvSpPr txBox="1">
          <a:spLocks noChangeArrowheads="1"/>
        </xdr:cNvSpPr>
      </xdr:nvSpPr>
      <xdr:spPr>
        <a:xfrm>
          <a:off x="2095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102</xdr:row>
      <xdr:rowOff>0</xdr:rowOff>
    </xdr:from>
    <xdr:to>
      <xdr:col>10</xdr:col>
      <xdr:colOff>885825</xdr:colOff>
      <xdr:row>102</xdr:row>
      <xdr:rowOff>0</xdr:rowOff>
    </xdr:to>
    <xdr:sp>
      <xdr:nvSpPr>
        <xdr:cNvPr id="265" name="Freeform 14"/>
        <xdr:cNvSpPr>
          <a:spLocks/>
        </xdr:cNvSpPr>
      </xdr:nvSpPr>
      <xdr:spPr>
        <a:xfrm>
          <a:off x="8343900" y="19135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92</xdr:row>
      <xdr:rowOff>0</xdr:rowOff>
    </xdr:from>
    <xdr:to>
      <xdr:col>10</xdr:col>
      <xdr:colOff>885825</xdr:colOff>
      <xdr:row>92</xdr:row>
      <xdr:rowOff>9525</xdr:rowOff>
    </xdr:to>
    <xdr:sp>
      <xdr:nvSpPr>
        <xdr:cNvPr id="266" name="Freeform 17"/>
        <xdr:cNvSpPr>
          <a:spLocks/>
        </xdr:cNvSpPr>
      </xdr:nvSpPr>
      <xdr:spPr>
        <a:xfrm>
          <a:off x="83439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0</xdr:rowOff>
    </xdr:to>
    <xdr:sp>
      <xdr:nvSpPr>
        <xdr:cNvPr id="267" name="Freeform 18"/>
        <xdr:cNvSpPr>
          <a:spLocks/>
        </xdr:cNvSpPr>
      </xdr:nvSpPr>
      <xdr:spPr>
        <a:xfrm>
          <a:off x="8343900" y="17821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100</xdr:row>
      <xdr:rowOff>0</xdr:rowOff>
    </xdr:from>
    <xdr:to>
      <xdr:col>10</xdr:col>
      <xdr:colOff>885825</xdr:colOff>
      <xdr:row>100</xdr:row>
      <xdr:rowOff>9525</xdr:rowOff>
    </xdr:to>
    <xdr:sp>
      <xdr:nvSpPr>
        <xdr:cNvPr id="268" name="Freeform 19"/>
        <xdr:cNvSpPr>
          <a:spLocks/>
        </xdr:cNvSpPr>
      </xdr:nvSpPr>
      <xdr:spPr>
        <a:xfrm>
          <a:off x="8343900" y="1875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0</xdr:rowOff>
    </xdr:to>
    <xdr:sp>
      <xdr:nvSpPr>
        <xdr:cNvPr id="269" name="Freeform 20"/>
        <xdr:cNvSpPr>
          <a:spLocks/>
        </xdr:cNvSpPr>
      </xdr:nvSpPr>
      <xdr:spPr>
        <a:xfrm>
          <a:off x="8343900" y="21897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9525</xdr:rowOff>
    </xdr:to>
    <xdr:sp>
      <xdr:nvSpPr>
        <xdr:cNvPr id="270" name="Freeform 32"/>
        <xdr:cNvSpPr>
          <a:spLocks/>
        </xdr:cNvSpPr>
      </xdr:nvSpPr>
      <xdr:spPr>
        <a:xfrm>
          <a:off x="8343900" y="17821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271" name="Freeform 33"/>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272" name="Freeform 34"/>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115</xdr:row>
      <xdr:rowOff>0</xdr:rowOff>
    </xdr:from>
    <xdr:to>
      <xdr:col>10</xdr:col>
      <xdr:colOff>885825</xdr:colOff>
      <xdr:row>115</xdr:row>
      <xdr:rowOff>9525</xdr:rowOff>
    </xdr:to>
    <xdr:sp>
      <xdr:nvSpPr>
        <xdr:cNvPr id="273" name="Freeform 35"/>
        <xdr:cNvSpPr>
          <a:spLocks/>
        </xdr:cNvSpPr>
      </xdr:nvSpPr>
      <xdr:spPr>
        <a:xfrm>
          <a:off x="8343900" y="21516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119</xdr:row>
      <xdr:rowOff>0</xdr:rowOff>
    </xdr:from>
    <xdr:to>
      <xdr:col>10</xdr:col>
      <xdr:colOff>885825</xdr:colOff>
      <xdr:row>119</xdr:row>
      <xdr:rowOff>9525</xdr:rowOff>
    </xdr:to>
    <xdr:sp>
      <xdr:nvSpPr>
        <xdr:cNvPr id="274" name="Freeform 36"/>
        <xdr:cNvSpPr>
          <a:spLocks/>
        </xdr:cNvSpPr>
      </xdr:nvSpPr>
      <xdr:spPr>
        <a:xfrm>
          <a:off x="8343900" y="22278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275" name="Freeform 48"/>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0</xdr:rowOff>
    </xdr:to>
    <xdr:sp>
      <xdr:nvSpPr>
        <xdr:cNvPr id="276" name="Freeform 14"/>
        <xdr:cNvSpPr>
          <a:spLocks/>
        </xdr:cNvSpPr>
      </xdr:nvSpPr>
      <xdr:spPr>
        <a:xfrm>
          <a:off x="8343900" y="19135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92</xdr:row>
      <xdr:rowOff>0</xdr:rowOff>
    </xdr:from>
    <xdr:to>
      <xdr:col>10</xdr:col>
      <xdr:colOff>885825</xdr:colOff>
      <xdr:row>92</xdr:row>
      <xdr:rowOff>9525</xdr:rowOff>
    </xdr:to>
    <xdr:sp>
      <xdr:nvSpPr>
        <xdr:cNvPr id="277" name="Freeform 17"/>
        <xdr:cNvSpPr>
          <a:spLocks/>
        </xdr:cNvSpPr>
      </xdr:nvSpPr>
      <xdr:spPr>
        <a:xfrm>
          <a:off x="83439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0</xdr:rowOff>
    </xdr:to>
    <xdr:sp>
      <xdr:nvSpPr>
        <xdr:cNvPr id="278" name="Freeform 18"/>
        <xdr:cNvSpPr>
          <a:spLocks/>
        </xdr:cNvSpPr>
      </xdr:nvSpPr>
      <xdr:spPr>
        <a:xfrm>
          <a:off x="8343900" y="17821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100</xdr:row>
      <xdr:rowOff>0</xdr:rowOff>
    </xdr:from>
    <xdr:to>
      <xdr:col>10</xdr:col>
      <xdr:colOff>885825</xdr:colOff>
      <xdr:row>100</xdr:row>
      <xdr:rowOff>9525</xdr:rowOff>
    </xdr:to>
    <xdr:sp>
      <xdr:nvSpPr>
        <xdr:cNvPr id="279" name="Freeform 19"/>
        <xdr:cNvSpPr>
          <a:spLocks/>
        </xdr:cNvSpPr>
      </xdr:nvSpPr>
      <xdr:spPr>
        <a:xfrm>
          <a:off x="8343900" y="1875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0</xdr:rowOff>
    </xdr:to>
    <xdr:sp>
      <xdr:nvSpPr>
        <xdr:cNvPr id="280" name="Freeform 20"/>
        <xdr:cNvSpPr>
          <a:spLocks/>
        </xdr:cNvSpPr>
      </xdr:nvSpPr>
      <xdr:spPr>
        <a:xfrm>
          <a:off x="8343900" y="21897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9525</xdr:rowOff>
    </xdr:to>
    <xdr:sp>
      <xdr:nvSpPr>
        <xdr:cNvPr id="281" name="Freeform 32"/>
        <xdr:cNvSpPr>
          <a:spLocks/>
        </xdr:cNvSpPr>
      </xdr:nvSpPr>
      <xdr:spPr>
        <a:xfrm>
          <a:off x="8343900" y="17821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282" name="Freeform 33"/>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283" name="Freeform 34"/>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115</xdr:row>
      <xdr:rowOff>0</xdr:rowOff>
    </xdr:from>
    <xdr:to>
      <xdr:col>10</xdr:col>
      <xdr:colOff>885825</xdr:colOff>
      <xdr:row>115</xdr:row>
      <xdr:rowOff>9525</xdr:rowOff>
    </xdr:to>
    <xdr:sp>
      <xdr:nvSpPr>
        <xdr:cNvPr id="284" name="Freeform 35"/>
        <xdr:cNvSpPr>
          <a:spLocks/>
        </xdr:cNvSpPr>
      </xdr:nvSpPr>
      <xdr:spPr>
        <a:xfrm>
          <a:off x="8343900" y="21516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119</xdr:row>
      <xdr:rowOff>0</xdr:rowOff>
    </xdr:from>
    <xdr:to>
      <xdr:col>10</xdr:col>
      <xdr:colOff>885825</xdr:colOff>
      <xdr:row>119</xdr:row>
      <xdr:rowOff>9525</xdr:rowOff>
    </xdr:to>
    <xdr:sp>
      <xdr:nvSpPr>
        <xdr:cNvPr id="285" name="Freeform 36"/>
        <xdr:cNvSpPr>
          <a:spLocks/>
        </xdr:cNvSpPr>
      </xdr:nvSpPr>
      <xdr:spPr>
        <a:xfrm>
          <a:off x="8343900" y="22278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286" name="Freeform 48"/>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68</xdr:row>
      <xdr:rowOff>0</xdr:rowOff>
    </xdr:from>
    <xdr:to>
      <xdr:col>10</xdr:col>
      <xdr:colOff>885825</xdr:colOff>
      <xdr:row>68</xdr:row>
      <xdr:rowOff>0</xdr:rowOff>
    </xdr:to>
    <xdr:sp>
      <xdr:nvSpPr>
        <xdr:cNvPr id="287" name="Freeform 21"/>
        <xdr:cNvSpPr>
          <a:spLocks/>
        </xdr:cNvSpPr>
      </xdr:nvSpPr>
      <xdr:spPr>
        <a:xfrm>
          <a:off x="8343900" y="12849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78</xdr:row>
      <xdr:rowOff>0</xdr:rowOff>
    </xdr:from>
    <xdr:to>
      <xdr:col>10</xdr:col>
      <xdr:colOff>885825</xdr:colOff>
      <xdr:row>78</xdr:row>
      <xdr:rowOff>9525</xdr:rowOff>
    </xdr:to>
    <xdr:sp>
      <xdr:nvSpPr>
        <xdr:cNvPr id="288" name="Freeform 37"/>
        <xdr:cNvSpPr>
          <a:spLocks/>
        </xdr:cNvSpPr>
      </xdr:nvSpPr>
      <xdr:spPr>
        <a:xfrm>
          <a:off x="8343900" y="146399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68</xdr:row>
      <xdr:rowOff>0</xdr:rowOff>
    </xdr:from>
    <xdr:to>
      <xdr:col>10</xdr:col>
      <xdr:colOff>885825</xdr:colOff>
      <xdr:row>68</xdr:row>
      <xdr:rowOff>0</xdr:rowOff>
    </xdr:to>
    <xdr:sp>
      <xdr:nvSpPr>
        <xdr:cNvPr id="289" name="Freeform 21"/>
        <xdr:cNvSpPr>
          <a:spLocks/>
        </xdr:cNvSpPr>
      </xdr:nvSpPr>
      <xdr:spPr>
        <a:xfrm>
          <a:off x="8343900" y="12849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78</xdr:row>
      <xdr:rowOff>0</xdr:rowOff>
    </xdr:from>
    <xdr:to>
      <xdr:col>10</xdr:col>
      <xdr:colOff>885825</xdr:colOff>
      <xdr:row>78</xdr:row>
      <xdr:rowOff>9525</xdr:rowOff>
    </xdr:to>
    <xdr:sp>
      <xdr:nvSpPr>
        <xdr:cNvPr id="290" name="Freeform 37"/>
        <xdr:cNvSpPr>
          <a:spLocks/>
        </xdr:cNvSpPr>
      </xdr:nvSpPr>
      <xdr:spPr>
        <a:xfrm>
          <a:off x="8343900" y="146399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81</xdr:row>
      <xdr:rowOff>0</xdr:rowOff>
    </xdr:from>
    <xdr:to>
      <xdr:col>10</xdr:col>
      <xdr:colOff>885825</xdr:colOff>
      <xdr:row>81</xdr:row>
      <xdr:rowOff>9525</xdr:rowOff>
    </xdr:to>
    <xdr:sp>
      <xdr:nvSpPr>
        <xdr:cNvPr id="291" name="Freeform 38"/>
        <xdr:cNvSpPr>
          <a:spLocks/>
        </xdr:cNvSpPr>
      </xdr:nvSpPr>
      <xdr:spPr>
        <a:xfrm>
          <a:off x="8343900" y="151923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85</xdr:row>
      <xdr:rowOff>0</xdr:rowOff>
    </xdr:from>
    <xdr:to>
      <xdr:col>10</xdr:col>
      <xdr:colOff>885825</xdr:colOff>
      <xdr:row>85</xdr:row>
      <xdr:rowOff>0</xdr:rowOff>
    </xdr:to>
    <xdr:sp>
      <xdr:nvSpPr>
        <xdr:cNvPr id="292" name="Freeform 22"/>
        <xdr:cNvSpPr>
          <a:spLocks/>
        </xdr:cNvSpPr>
      </xdr:nvSpPr>
      <xdr:spPr>
        <a:xfrm>
          <a:off x="8343900" y="159353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94</xdr:row>
      <xdr:rowOff>0</xdr:rowOff>
    </xdr:from>
    <xdr:to>
      <xdr:col>10</xdr:col>
      <xdr:colOff>885825</xdr:colOff>
      <xdr:row>94</xdr:row>
      <xdr:rowOff>0</xdr:rowOff>
    </xdr:to>
    <xdr:sp>
      <xdr:nvSpPr>
        <xdr:cNvPr id="293" name="Freeform 24"/>
        <xdr:cNvSpPr>
          <a:spLocks/>
        </xdr:cNvSpPr>
      </xdr:nvSpPr>
      <xdr:spPr>
        <a:xfrm>
          <a:off x="8343900" y="176307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113</xdr:row>
      <xdr:rowOff>0</xdr:rowOff>
    </xdr:from>
    <xdr:to>
      <xdr:col>10</xdr:col>
      <xdr:colOff>885825</xdr:colOff>
      <xdr:row>113</xdr:row>
      <xdr:rowOff>9525</xdr:rowOff>
    </xdr:to>
    <xdr:sp>
      <xdr:nvSpPr>
        <xdr:cNvPr id="294" name="Freeform 25"/>
        <xdr:cNvSpPr>
          <a:spLocks/>
        </xdr:cNvSpPr>
      </xdr:nvSpPr>
      <xdr:spPr>
        <a:xfrm>
          <a:off x="8343900" y="21135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122</xdr:row>
      <xdr:rowOff>0</xdr:rowOff>
    </xdr:from>
    <xdr:to>
      <xdr:col>10</xdr:col>
      <xdr:colOff>885825</xdr:colOff>
      <xdr:row>122</xdr:row>
      <xdr:rowOff>0</xdr:rowOff>
    </xdr:to>
    <xdr:sp>
      <xdr:nvSpPr>
        <xdr:cNvPr id="295" name="Freeform 26"/>
        <xdr:cNvSpPr>
          <a:spLocks/>
        </xdr:cNvSpPr>
      </xdr:nvSpPr>
      <xdr:spPr>
        <a:xfrm>
          <a:off x="8343900" y="228504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111</xdr:row>
      <xdr:rowOff>0</xdr:rowOff>
    </xdr:from>
    <xdr:to>
      <xdr:col>10</xdr:col>
      <xdr:colOff>885825</xdr:colOff>
      <xdr:row>111</xdr:row>
      <xdr:rowOff>0</xdr:rowOff>
    </xdr:to>
    <xdr:sp>
      <xdr:nvSpPr>
        <xdr:cNvPr id="296" name="Freeform 28"/>
        <xdr:cNvSpPr>
          <a:spLocks/>
        </xdr:cNvSpPr>
      </xdr:nvSpPr>
      <xdr:spPr>
        <a:xfrm>
          <a:off x="8343900" y="20754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9525</xdr:rowOff>
    </xdr:to>
    <xdr:sp>
      <xdr:nvSpPr>
        <xdr:cNvPr id="297" name="Freeform 29"/>
        <xdr:cNvSpPr>
          <a:spLocks/>
        </xdr:cNvSpPr>
      </xdr:nvSpPr>
      <xdr:spPr>
        <a:xfrm>
          <a:off x="8343900" y="249745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116</xdr:row>
      <xdr:rowOff>0</xdr:rowOff>
    </xdr:from>
    <xdr:to>
      <xdr:col>10</xdr:col>
      <xdr:colOff>885825</xdr:colOff>
      <xdr:row>116</xdr:row>
      <xdr:rowOff>9525</xdr:rowOff>
    </xdr:to>
    <xdr:sp>
      <xdr:nvSpPr>
        <xdr:cNvPr id="298" name="Freeform 39"/>
        <xdr:cNvSpPr>
          <a:spLocks/>
        </xdr:cNvSpPr>
      </xdr:nvSpPr>
      <xdr:spPr>
        <a:xfrm>
          <a:off x="8343900" y="217074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299" name="Freeform 40"/>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123</xdr:row>
      <xdr:rowOff>0</xdr:rowOff>
    </xdr:from>
    <xdr:to>
      <xdr:col>10</xdr:col>
      <xdr:colOff>885825</xdr:colOff>
      <xdr:row>123</xdr:row>
      <xdr:rowOff>9525</xdr:rowOff>
    </xdr:to>
    <xdr:sp>
      <xdr:nvSpPr>
        <xdr:cNvPr id="300" name="Freeform 41"/>
        <xdr:cNvSpPr>
          <a:spLocks/>
        </xdr:cNvSpPr>
      </xdr:nvSpPr>
      <xdr:spPr>
        <a:xfrm>
          <a:off x="8343900" y="23040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116</xdr:row>
      <xdr:rowOff>0</xdr:rowOff>
    </xdr:from>
    <xdr:to>
      <xdr:col>10</xdr:col>
      <xdr:colOff>885825</xdr:colOff>
      <xdr:row>116</xdr:row>
      <xdr:rowOff>9525</xdr:rowOff>
    </xdr:to>
    <xdr:sp>
      <xdr:nvSpPr>
        <xdr:cNvPr id="301" name="Freeform 42"/>
        <xdr:cNvSpPr>
          <a:spLocks/>
        </xdr:cNvSpPr>
      </xdr:nvSpPr>
      <xdr:spPr>
        <a:xfrm>
          <a:off x="8343900" y="217074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302" name="Freeform 43"/>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9525</xdr:rowOff>
    </xdr:to>
    <xdr:sp>
      <xdr:nvSpPr>
        <xdr:cNvPr id="303" name="Freeform 49"/>
        <xdr:cNvSpPr>
          <a:spLocks/>
        </xdr:cNvSpPr>
      </xdr:nvSpPr>
      <xdr:spPr>
        <a:xfrm>
          <a:off x="8343900" y="16868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91</xdr:row>
      <xdr:rowOff>0</xdr:rowOff>
    </xdr:from>
    <xdr:to>
      <xdr:col>10</xdr:col>
      <xdr:colOff>885825</xdr:colOff>
      <xdr:row>91</xdr:row>
      <xdr:rowOff>9525</xdr:rowOff>
    </xdr:to>
    <xdr:sp>
      <xdr:nvSpPr>
        <xdr:cNvPr id="304" name="Freeform 50"/>
        <xdr:cNvSpPr>
          <a:spLocks/>
        </xdr:cNvSpPr>
      </xdr:nvSpPr>
      <xdr:spPr>
        <a:xfrm>
          <a:off x="8343900" y="17059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94</xdr:row>
      <xdr:rowOff>0</xdr:rowOff>
    </xdr:from>
    <xdr:to>
      <xdr:col>10</xdr:col>
      <xdr:colOff>885825</xdr:colOff>
      <xdr:row>94</xdr:row>
      <xdr:rowOff>9525</xdr:rowOff>
    </xdr:to>
    <xdr:sp>
      <xdr:nvSpPr>
        <xdr:cNvPr id="305" name="Freeform 51"/>
        <xdr:cNvSpPr>
          <a:spLocks/>
        </xdr:cNvSpPr>
      </xdr:nvSpPr>
      <xdr:spPr>
        <a:xfrm>
          <a:off x="8343900" y="17630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9525</xdr:rowOff>
    </xdr:to>
    <xdr:sp>
      <xdr:nvSpPr>
        <xdr:cNvPr id="306" name="Freeform 52"/>
        <xdr:cNvSpPr>
          <a:spLocks/>
        </xdr:cNvSpPr>
      </xdr:nvSpPr>
      <xdr:spPr>
        <a:xfrm>
          <a:off x="8343900" y="17821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307" name="Freeform 53"/>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108</xdr:row>
      <xdr:rowOff>0</xdr:rowOff>
    </xdr:from>
    <xdr:to>
      <xdr:col>10</xdr:col>
      <xdr:colOff>885825</xdr:colOff>
      <xdr:row>108</xdr:row>
      <xdr:rowOff>9525</xdr:rowOff>
    </xdr:to>
    <xdr:sp>
      <xdr:nvSpPr>
        <xdr:cNvPr id="308" name="Freeform 54"/>
        <xdr:cNvSpPr>
          <a:spLocks/>
        </xdr:cNvSpPr>
      </xdr:nvSpPr>
      <xdr:spPr>
        <a:xfrm>
          <a:off x="8343900" y="202025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109</xdr:row>
      <xdr:rowOff>0</xdr:rowOff>
    </xdr:from>
    <xdr:to>
      <xdr:col>5</xdr:col>
      <xdr:colOff>19050</xdr:colOff>
      <xdr:row>109</xdr:row>
      <xdr:rowOff>0</xdr:rowOff>
    </xdr:to>
    <xdr:sp>
      <xdr:nvSpPr>
        <xdr:cNvPr id="309" name="Text Box 6"/>
        <xdr:cNvSpPr txBox="1">
          <a:spLocks noChangeArrowheads="1"/>
        </xdr:cNvSpPr>
      </xdr:nvSpPr>
      <xdr:spPr>
        <a:xfrm>
          <a:off x="0" y="2035492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0</xdr:col>
      <xdr:colOff>0</xdr:colOff>
      <xdr:row>109</xdr:row>
      <xdr:rowOff>0</xdr:rowOff>
    </xdr:from>
    <xdr:to>
      <xdr:col>4</xdr:col>
      <xdr:colOff>0</xdr:colOff>
      <xdr:row>109</xdr:row>
      <xdr:rowOff>0</xdr:rowOff>
    </xdr:to>
    <xdr:sp>
      <xdr:nvSpPr>
        <xdr:cNvPr id="310" name="Text Box 2"/>
        <xdr:cNvSpPr txBox="1">
          <a:spLocks noChangeArrowheads="1"/>
        </xdr:cNvSpPr>
      </xdr:nvSpPr>
      <xdr:spPr>
        <a:xfrm>
          <a:off x="0" y="203549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110</xdr:row>
      <xdr:rowOff>0</xdr:rowOff>
    </xdr:from>
    <xdr:to>
      <xdr:col>4</xdr:col>
      <xdr:colOff>0</xdr:colOff>
      <xdr:row>110</xdr:row>
      <xdr:rowOff>0</xdr:rowOff>
    </xdr:to>
    <xdr:sp>
      <xdr:nvSpPr>
        <xdr:cNvPr id="311" name="Text Box 1"/>
        <xdr:cNvSpPr txBox="1">
          <a:spLocks noChangeArrowheads="1"/>
        </xdr:cNvSpPr>
      </xdr:nvSpPr>
      <xdr:spPr>
        <a:xfrm>
          <a:off x="8572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110</xdr:row>
      <xdr:rowOff>0</xdr:rowOff>
    </xdr:from>
    <xdr:to>
      <xdr:col>1</xdr:col>
      <xdr:colOff>0</xdr:colOff>
      <xdr:row>110</xdr:row>
      <xdr:rowOff>0</xdr:rowOff>
    </xdr:to>
    <xdr:sp>
      <xdr:nvSpPr>
        <xdr:cNvPr id="312" name="Text Box 1"/>
        <xdr:cNvSpPr txBox="1">
          <a:spLocks noChangeArrowheads="1"/>
        </xdr:cNvSpPr>
      </xdr:nvSpPr>
      <xdr:spPr>
        <a:xfrm>
          <a:off x="2095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109</xdr:row>
      <xdr:rowOff>0</xdr:rowOff>
    </xdr:from>
    <xdr:to>
      <xdr:col>4</xdr:col>
      <xdr:colOff>0</xdr:colOff>
      <xdr:row>109</xdr:row>
      <xdr:rowOff>0</xdr:rowOff>
    </xdr:to>
    <xdr:sp>
      <xdr:nvSpPr>
        <xdr:cNvPr id="313" name="Text Box 2"/>
        <xdr:cNvSpPr txBox="1">
          <a:spLocks noChangeArrowheads="1"/>
        </xdr:cNvSpPr>
      </xdr:nvSpPr>
      <xdr:spPr>
        <a:xfrm>
          <a:off x="0" y="203549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110</xdr:row>
      <xdr:rowOff>0</xdr:rowOff>
    </xdr:from>
    <xdr:to>
      <xdr:col>4</xdr:col>
      <xdr:colOff>0</xdr:colOff>
      <xdr:row>110</xdr:row>
      <xdr:rowOff>0</xdr:rowOff>
    </xdr:to>
    <xdr:sp>
      <xdr:nvSpPr>
        <xdr:cNvPr id="314" name="Text Box 1"/>
        <xdr:cNvSpPr txBox="1">
          <a:spLocks noChangeArrowheads="1"/>
        </xdr:cNvSpPr>
      </xdr:nvSpPr>
      <xdr:spPr>
        <a:xfrm>
          <a:off x="8572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110</xdr:row>
      <xdr:rowOff>0</xdr:rowOff>
    </xdr:from>
    <xdr:to>
      <xdr:col>1</xdr:col>
      <xdr:colOff>0</xdr:colOff>
      <xdr:row>110</xdr:row>
      <xdr:rowOff>0</xdr:rowOff>
    </xdr:to>
    <xdr:sp>
      <xdr:nvSpPr>
        <xdr:cNvPr id="315" name="Text Box 1"/>
        <xdr:cNvSpPr txBox="1">
          <a:spLocks noChangeArrowheads="1"/>
        </xdr:cNvSpPr>
      </xdr:nvSpPr>
      <xdr:spPr>
        <a:xfrm>
          <a:off x="2095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133</xdr:row>
      <xdr:rowOff>0</xdr:rowOff>
    </xdr:from>
    <xdr:to>
      <xdr:col>10</xdr:col>
      <xdr:colOff>885825</xdr:colOff>
      <xdr:row>133</xdr:row>
      <xdr:rowOff>9525</xdr:rowOff>
    </xdr:to>
    <xdr:sp>
      <xdr:nvSpPr>
        <xdr:cNvPr id="316" name="Freeform 17"/>
        <xdr:cNvSpPr>
          <a:spLocks/>
        </xdr:cNvSpPr>
      </xdr:nvSpPr>
      <xdr:spPr>
        <a:xfrm>
          <a:off x="8343900" y="24784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140</xdr:row>
      <xdr:rowOff>0</xdr:rowOff>
    </xdr:from>
    <xdr:to>
      <xdr:col>10</xdr:col>
      <xdr:colOff>885825</xdr:colOff>
      <xdr:row>140</xdr:row>
      <xdr:rowOff>9525</xdr:rowOff>
    </xdr:to>
    <xdr:sp>
      <xdr:nvSpPr>
        <xdr:cNvPr id="317" name="Freeform 19"/>
        <xdr:cNvSpPr>
          <a:spLocks/>
        </xdr:cNvSpPr>
      </xdr:nvSpPr>
      <xdr:spPr>
        <a:xfrm>
          <a:off x="8343900" y="261175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18" name="Freeform 20"/>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19" name="Freeform 21"/>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136</xdr:row>
      <xdr:rowOff>0</xdr:rowOff>
    </xdr:from>
    <xdr:to>
      <xdr:col>10</xdr:col>
      <xdr:colOff>885825</xdr:colOff>
      <xdr:row>136</xdr:row>
      <xdr:rowOff>9525</xdr:rowOff>
    </xdr:to>
    <xdr:sp>
      <xdr:nvSpPr>
        <xdr:cNvPr id="320" name="Freeform 32"/>
        <xdr:cNvSpPr>
          <a:spLocks/>
        </xdr:cNvSpPr>
      </xdr:nvSpPr>
      <xdr:spPr>
        <a:xfrm>
          <a:off x="8343900" y="253555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139</xdr:row>
      <xdr:rowOff>0</xdr:rowOff>
    </xdr:from>
    <xdr:to>
      <xdr:col>10</xdr:col>
      <xdr:colOff>885825</xdr:colOff>
      <xdr:row>139</xdr:row>
      <xdr:rowOff>9525</xdr:rowOff>
    </xdr:to>
    <xdr:sp>
      <xdr:nvSpPr>
        <xdr:cNvPr id="321" name="Freeform 33"/>
        <xdr:cNvSpPr>
          <a:spLocks/>
        </xdr:cNvSpPr>
      </xdr:nvSpPr>
      <xdr:spPr>
        <a:xfrm>
          <a:off x="8343900" y="25927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22" name="Freeform 35"/>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23" name="Freeform 36"/>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24" name="Freeform 37"/>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25" name="Freeform 48"/>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133</xdr:row>
      <xdr:rowOff>0</xdr:rowOff>
    </xdr:from>
    <xdr:to>
      <xdr:col>10</xdr:col>
      <xdr:colOff>885825</xdr:colOff>
      <xdr:row>133</xdr:row>
      <xdr:rowOff>9525</xdr:rowOff>
    </xdr:to>
    <xdr:sp>
      <xdr:nvSpPr>
        <xdr:cNvPr id="326" name="Freeform 17"/>
        <xdr:cNvSpPr>
          <a:spLocks/>
        </xdr:cNvSpPr>
      </xdr:nvSpPr>
      <xdr:spPr>
        <a:xfrm>
          <a:off x="8343900" y="24784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140</xdr:row>
      <xdr:rowOff>0</xdr:rowOff>
    </xdr:from>
    <xdr:to>
      <xdr:col>10</xdr:col>
      <xdr:colOff>885825</xdr:colOff>
      <xdr:row>140</xdr:row>
      <xdr:rowOff>9525</xdr:rowOff>
    </xdr:to>
    <xdr:sp>
      <xdr:nvSpPr>
        <xdr:cNvPr id="327" name="Freeform 19"/>
        <xdr:cNvSpPr>
          <a:spLocks/>
        </xdr:cNvSpPr>
      </xdr:nvSpPr>
      <xdr:spPr>
        <a:xfrm>
          <a:off x="8343900" y="261175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28" name="Freeform 20"/>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29" name="Freeform 21"/>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136</xdr:row>
      <xdr:rowOff>0</xdr:rowOff>
    </xdr:from>
    <xdr:to>
      <xdr:col>10</xdr:col>
      <xdr:colOff>885825</xdr:colOff>
      <xdr:row>136</xdr:row>
      <xdr:rowOff>9525</xdr:rowOff>
    </xdr:to>
    <xdr:sp>
      <xdr:nvSpPr>
        <xdr:cNvPr id="330" name="Freeform 32"/>
        <xdr:cNvSpPr>
          <a:spLocks/>
        </xdr:cNvSpPr>
      </xdr:nvSpPr>
      <xdr:spPr>
        <a:xfrm>
          <a:off x="8343900" y="253555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139</xdr:row>
      <xdr:rowOff>0</xdr:rowOff>
    </xdr:from>
    <xdr:to>
      <xdr:col>10</xdr:col>
      <xdr:colOff>885825</xdr:colOff>
      <xdr:row>139</xdr:row>
      <xdr:rowOff>9525</xdr:rowOff>
    </xdr:to>
    <xdr:sp>
      <xdr:nvSpPr>
        <xdr:cNvPr id="331" name="Freeform 33"/>
        <xdr:cNvSpPr>
          <a:spLocks/>
        </xdr:cNvSpPr>
      </xdr:nvSpPr>
      <xdr:spPr>
        <a:xfrm>
          <a:off x="8343900" y="25927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32" name="Freeform 35"/>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33" name="Freeform 36"/>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34" name="Freeform 37"/>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35" name="Freeform 48"/>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36" name="Freeform 21"/>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37" name="Freeform 37"/>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38" name="Freeform 21"/>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39" name="Freeform 37"/>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40" name="Freeform 38"/>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41" name="Freeform 22"/>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133</xdr:row>
      <xdr:rowOff>0</xdr:rowOff>
    </xdr:from>
    <xdr:to>
      <xdr:col>10</xdr:col>
      <xdr:colOff>885825</xdr:colOff>
      <xdr:row>133</xdr:row>
      <xdr:rowOff>9525</xdr:rowOff>
    </xdr:to>
    <xdr:sp>
      <xdr:nvSpPr>
        <xdr:cNvPr id="342" name="Freeform 54"/>
        <xdr:cNvSpPr>
          <a:spLocks/>
        </xdr:cNvSpPr>
      </xdr:nvSpPr>
      <xdr:spPr>
        <a:xfrm>
          <a:off x="8343900" y="24784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43" name="Freeform 28"/>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44" name="Freeform 29"/>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45" name="Freeform 54"/>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133</xdr:row>
      <xdr:rowOff>0</xdr:rowOff>
    </xdr:from>
    <xdr:to>
      <xdr:col>10</xdr:col>
      <xdr:colOff>885825</xdr:colOff>
      <xdr:row>133</xdr:row>
      <xdr:rowOff>9525</xdr:rowOff>
    </xdr:to>
    <xdr:sp>
      <xdr:nvSpPr>
        <xdr:cNvPr id="346" name="Freeform 54"/>
        <xdr:cNvSpPr>
          <a:spLocks/>
        </xdr:cNvSpPr>
      </xdr:nvSpPr>
      <xdr:spPr>
        <a:xfrm>
          <a:off x="8343900" y="24784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47" name="Freeform 28"/>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48" name="Freeform 29"/>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349" name="Freeform 54"/>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38</xdr:row>
      <xdr:rowOff>0</xdr:rowOff>
    </xdr:from>
    <xdr:to>
      <xdr:col>4</xdr:col>
      <xdr:colOff>0</xdr:colOff>
      <xdr:row>38</xdr:row>
      <xdr:rowOff>0</xdr:rowOff>
    </xdr:to>
    <xdr:sp>
      <xdr:nvSpPr>
        <xdr:cNvPr id="350" name="Text Box 2"/>
        <xdr:cNvSpPr txBox="1">
          <a:spLocks noChangeArrowheads="1"/>
        </xdr:cNvSpPr>
      </xdr:nvSpPr>
      <xdr:spPr>
        <a:xfrm>
          <a:off x="0" y="706755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39</xdr:row>
      <xdr:rowOff>0</xdr:rowOff>
    </xdr:from>
    <xdr:to>
      <xdr:col>4</xdr:col>
      <xdr:colOff>0</xdr:colOff>
      <xdr:row>39</xdr:row>
      <xdr:rowOff>0</xdr:rowOff>
    </xdr:to>
    <xdr:sp>
      <xdr:nvSpPr>
        <xdr:cNvPr id="351" name="Text Box 1"/>
        <xdr:cNvSpPr txBox="1">
          <a:spLocks noChangeArrowheads="1"/>
        </xdr:cNvSpPr>
      </xdr:nvSpPr>
      <xdr:spPr>
        <a:xfrm>
          <a:off x="8572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39</xdr:row>
      <xdr:rowOff>0</xdr:rowOff>
    </xdr:from>
    <xdr:to>
      <xdr:col>1</xdr:col>
      <xdr:colOff>0</xdr:colOff>
      <xdr:row>39</xdr:row>
      <xdr:rowOff>0</xdr:rowOff>
    </xdr:to>
    <xdr:sp>
      <xdr:nvSpPr>
        <xdr:cNvPr id="352" name="Text Box 1"/>
        <xdr:cNvSpPr txBox="1">
          <a:spLocks noChangeArrowheads="1"/>
        </xdr:cNvSpPr>
      </xdr:nvSpPr>
      <xdr:spPr>
        <a:xfrm>
          <a:off x="2095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73</xdr:row>
      <xdr:rowOff>0</xdr:rowOff>
    </xdr:from>
    <xdr:to>
      <xdr:col>4</xdr:col>
      <xdr:colOff>0</xdr:colOff>
      <xdr:row>73</xdr:row>
      <xdr:rowOff>0</xdr:rowOff>
    </xdr:to>
    <xdr:sp>
      <xdr:nvSpPr>
        <xdr:cNvPr id="353" name="Text Box 2"/>
        <xdr:cNvSpPr txBox="1">
          <a:spLocks noChangeArrowheads="1"/>
        </xdr:cNvSpPr>
      </xdr:nvSpPr>
      <xdr:spPr>
        <a:xfrm>
          <a:off x="0" y="13687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74</xdr:row>
      <xdr:rowOff>0</xdr:rowOff>
    </xdr:from>
    <xdr:to>
      <xdr:col>4</xdr:col>
      <xdr:colOff>0</xdr:colOff>
      <xdr:row>74</xdr:row>
      <xdr:rowOff>0</xdr:rowOff>
    </xdr:to>
    <xdr:sp>
      <xdr:nvSpPr>
        <xdr:cNvPr id="354" name="Text Box 1"/>
        <xdr:cNvSpPr txBox="1">
          <a:spLocks noChangeArrowheads="1"/>
        </xdr:cNvSpPr>
      </xdr:nvSpPr>
      <xdr:spPr>
        <a:xfrm>
          <a:off x="8572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74</xdr:row>
      <xdr:rowOff>0</xdr:rowOff>
    </xdr:from>
    <xdr:to>
      <xdr:col>1</xdr:col>
      <xdr:colOff>0</xdr:colOff>
      <xdr:row>74</xdr:row>
      <xdr:rowOff>0</xdr:rowOff>
    </xdr:to>
    <xdr:sp>
      <xdr:nvSpPr>
        <xdr:cNvPr id="355" name="Text Box 1"/>
        <xdr:cNvSpPr txBox="1">
          <a:spLocks noChangeArrowheads="1"/>
        </xdr:cNvSpPr>
      </xdr:nvSpPr>
      <xdr:spPr>
        <a:xfrm>
          <a:off x="2095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109</xdr:row>
      <xdr:rowOff>0</xdr:rowOff>
    </xdr:from>
    <xdr:to>
      <xdr:col>4</xdr:col>
      <xdr:colOff>0</xdr:colOff>
      <xdr:row>109</xdr:row>
      <xdr:rowOff>0</xdr:rowOff>
    </xdr:to>
    <xdr:sp>
      <xdr:nvSpPr>
        <xdr:cNvPr id="356" name="Text Box 2"/>
        <xdr:cNvSpPr txBox="1">
          <a:spLocks noChangeArrowheads="1"/>
        </xdr:cNvSpPr>
      </xdr:nvSpPr>
      <xdr:spPr>
        <a:xfrm>
          <a:off x="0" y="203549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110</xdr:row>
      <xdr:rowOff>0</xdr:rowOff>
    </xdr:from>
    <xdr:to>
      <xdr:col>4</xdr:col>
      <xdr:colOff>0</xdr:colOff>
      <xdr:row>110</xdr:row>
      <xdr:rowOff>0</xdr:rowOff>
    </xdr:to>
    <xdr:sp>
      <xdr:nvSpPr>
        <xdr:cNvPr id="357" name="Text Box 1"/>
        <xdr:cNvSpPr txBox="1">
          <a:spLocks noChangeArrowheads="1"/>
        </xdr:cNvSpPr>
      </xdr:nvSpPr>
      <xdr:spPr>
        <a:xfrm>
          <a:off x="8572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110</xdr:row>
      <xdr:rowOff>0</xdr:rowOff>
    </xdr:from>
    <xdr:to>
      <xdr:col>1</xdr:col>
      <xdr:colOff>0</xdr:colOff>
      <xdr:row>110</xdr:row>
      <xdr:rowOff>0</xdr:rowOff>
    </xdr:to>
    <xdr:sp>
      <xdr:nvSpPr>
        <xdr:cNvPr id="358" name="Text Box 1"/>
        <xdr:cNvSpPr txBox="1">
          <a:spLocks noChangeArrowheads="1"/>
        </xdr:cNvSpPr>
      </xdr:nvSpPr>
      <xdr:spPr>
        <a:xfrm>
          <a:off x="2095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6</xdr:row>
      <xdr:rowOff>0</xdr:rowOff>
    </xdr:from>
    <xdr:to>
      <xdr:col>4</xdr:col>
      <xdr:colOff>0</xdr:colOff>
      <xdr:row>6</xdr:row>
      <xdr:rowOff>0</xdr:rowOff>
    </xdr:to>
    <xdr:sp>
      <xdr:nvSpPr>
        <xdr:cNvPr id="359" name="Text Box 2"/>
        <xdr:cNvSpPr txBox="1">
          <a:spLocks noChangeArrowheads="1"/>
        </xdr:cNvSpPr>
      </xdr:nvSpPr>
      <xdr:spPr>
        <a:xfrm>
          <a:off x="0" y="91440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xdr:row>
      <xdr:rowOff>0</xdr:rowOff>
    </xdr:from>
    <xdr:to>
      <xdr:col>4</xdr:col>
      <xdr:colOff>0</xdr:colOff>
      <xdr:row>7</xdr:row>
      <xdr:rowOff>0</xdr:rowOff>
    </xdr:to>
    <xdr:sp>
      <xdr:nvSpPr>
        <xdr:cNvPr id="360" name="Text Box 1"/>
        <xdr:cNvSpPr txBox="1">
          <a:spLocks noChangeArrowheads="1"/>
        </xdr:cNvSpPr>
      </xdr:nvSpPr>
      <xdr:spPr>
        <a:xfrm>
          <a:off x="857250" y="106680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38</xdr:row>
      <xdr:rowOff>0</xdr:rowOff>
    </xdr:from>
    <xdr:to>
      <xdr:col>5</xdr:col>
      <xdr:colOff>19050</xdr:colOff>
      <xdr:row>38</xdr:row>
      <xdr:rowOff>0</xdr:rowOff>
    </xdr:to>
    <xdr:sp>
      <xdr:nvSpPr>
        <xdr:cNvPr id="361" name="Text Box 6"/>
        <xdr:cNvSpPr txBox="1">
          <a:spLocks noChangeArrowheads="1"/>
        </xdr:cNvSpPr>
      </xdr:nvSpPr>
      <xdr:spPr>
        <a:xfrm>
          <a:off x="0" y="7067550"/>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1</xdr:col>
      <xdr:colOff>0</xdr:colOff>
      <xdr:row>7</xdr:row>
      <xdr:rowOff>0</xdr:rowOff>
    </xdr:from>
    <xdr:to>
      <xdr:col>1</xdr:col>
      <xdr:colOff>0</xdr:colOff>
      <xdr:row>7</xdr:row>
      <xdr:rowOff>0</xdr:rowOff>
    </xdr:to>
    <xdr:sp>
      <xdr:nvSpPr>
        <xdr:cNvPr id="362" name="Text Box 1"/>
        <xdr:cNvSpPr txBox="1">
          <a:spLocks noChangeArrowheads="1"/>
        </xdr:cNvSpPr>
      </xdr:nvSpPr>
      <xdr:spPr>
        <a:xfrm>
          <a:off x="209550" y="106680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38</xdr:row>
      <xdr:rowOff>0</xdr:rowOff>
    </xdr:from>
    <xdr:to>
      <xdr:col>4</xdr:col>
      <xdr:colOff>0</xdr:colOff>
      <xdr:row>38</xdr:row>
      <xdr:rowOff>0</xdr:rowOff>
    </xdr:to>
    <xdr:sp>
      <xdr:nvSpPr>
        <xdr:cNvPr id="363" name="Text Box 2"/>
        <xdr:cNvSpPr txBox="1">
          <a:spLocks noChangeArrowheads="1"/>
        </xdr:cNvSpPr>
      </xdr:nvSpPr>
      <xdr:spPr>
        <a:xfrm>
          <a:off x="0" y="706755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39</xdr:row>
      <xdr:rowOff>0</xdr:rowOff>
    </xdr:from>
    <xdr:to>
      <xdr:col>4</xdr:col>
      <xdr:colOff>0</xdr:colOff>
      <xdr:row>39</xdr:row>
      <xdr:rowOff>0</xdr:rowOff>
    </xdr:to>
    <xdr:sp>
      <xdr:nvSpPr>
        <xdr:cNvPr id="364" name="Text Box 1"/>
        <xdr:cNvSpPr txBox="1">
          <a:spLocks noChangeArrowheads="1"/>
        </xdr:cNvSpPr>
      </xdr:nvSpPr>
      <xdr:spPr>
        <a:xfrm>
          <a:off x="8572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39</xdr:row>
      <xdr:rowOff>0</xdr:rowOff>
    </xdr:from>
    <xdr:to>
      <xdr:col>1</xdr:col>
      <xdr:colOff>0</xdr:colOff>
      <xdr:row>39</xdr:row>
      <xdr:rowOff>0</xdr:rowOff>
    </xdr:to>
    <xdr:sp>
      <xdr:nvSpPr>
        <xdr:cNvPr id="365" name="Text Box 1"/>
        <xdr:cNvSpPr txBox="1">
          <a:spLocks noChangeArrowheads="1"/>
        </xdr:cNvSpPr>
      </xdr:nvSpPr>
      <xdr:spPr>
        <a:xfrm>
          <a:off x="2095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38</xdr:row>
      <xdr:rowOff>0</xdr:rowOff>
    </xdr:from>
    <xdr:to>
      <xdr:col>4</xdr:col>
      <xdr:colOff>0</xdr:colOff>
      <xdr:row>38</xdr:row>
      <xdr:rowOff>0</xdr:rowOff>
    </xdr:to>
    <xdr:sp>
      <xdr:nvSpPr>
        <xdr:cNvPr id="366" name="Text Box 2"/>
        <xdr:cNvSpPr txBox="1">
          <a:spLocks noChangeArrowheads="1"/>
        </xdr:cNvSpPr>
      </xdr:nvSpPr>
      <xdr:spPr>
        <a:xfrm>
          <a:off x="0" y="706755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39</xdr:row>
      <xdr:rowOff>0</xdr:rowOff>
    </xdr:from>
    <xdr:to>
      <xdr:col>4</xdr:col>
      <xdr:colOff>0</xdr:colOff>
      <xdr:row>39</xdr:row>
      <xdr:rowOff>0</xdr:rowOff>
    </xdr:to>
    <xdr:sp>
      <xdr:nvSpPr>
        <xdr:cNvPr id="367" name="Text Box 1"/>
        <xdr:cNvSpPr txBox="1">
          <a:spLocks noChangeArrowheads="1"/>
        </xdr:cNvSpPr>
      </xdr:nvSpPr>
      <xdr:spPr>
        <a:xfrm>
          <a:off x="8572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39</xdr:row>
      <xdr:rowOff>0</xdr:rowOff>
    </xdr:from>
    <xdr:to>
      <xdr:col>1</xdr:col>
      <xdr:colOff>0</xdr:colOff>
      <xdr:row>39</xdr:row>
      <xdr:rowOff>0</xdr:rowOff>
    </xdr:to>
    <xdr:sp>
      <xdr:nvSpPr>
        <xdr:cNvPr id="368" name="Text Box 1"/>
        <xdr:cNvSpPr txBox="1">
          <a:spLocks noChangeArrowheads="1"/>
        </xdr:cNvSpPr>
      </xdr:nvSpPr>
      <xdr:spPr>
        <a:xfrm>
          <a:off x="2095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44</xdr:row>
      <xdr:rowOff>0</xdr:rowOff>
    </xdr:from>
    <xdr:to>
      <xdr:col>10</xdr:col>
      <xdr:colOff>885825</xdr:colOff>
      <xdr:row>44</xdr:row>
      <xdr:rowOff>9525</xdr:rowOff>
    </xdr:to>
    <xdr:sp>
      <xdr:nvSpPr>
        <xdr:cNvPr id="369" name="Freeform 15"/>
        <xdr:cNvSpPr>
          <a:spLocks/>
        </xdr:cNvSpPr>
      </xdr:nvSpPr>
      <xdr:spPr>
        <a:xfrm>
          <a:off x="8343900" y="82486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20</xdr:row>
      <xdr:rowOff>0</xdr:rowOff>
    </xdr:from>
    <xdr:to>
      <xdr:col>10</xdr:col>
      <xdr:colOff>885825</xdr:colOff>
      <xdr:row>20</xdr:row>
      <xdr:rowOff>9525</xdr:rowOff>
    </xdr:to>
    <xdr:sp>
      <xdr:nvSpPr>
        <xdr:cNvPr id="370" name="Freeform 16"/>
        <xdr:cNvSpPr>
          <a:spLocks/>
        </xdr:cNvSpPr>
      </xdr:nvSpPr>
      <xdr:spPr>
        <a:xfrm>
          <a:off x="8343900" y="361950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44</xdr:row>
      <xdr:rowOff>0</xdr:rowOff>
    </xdr:from>
    <xdr:to>
      <xdr:col>10</xdr:col>
      <xdr:colOff>885825</xdr:colOff>
      <xdr:row>44</xdr:row>
      <xdr:rowOff>9525</xdr:rowOff>
    </xdr:to>
    <xdr:sp>
      <xdr:nvSpPr>
        <xdr:cNvPr id="371" name="Freeform 15"/>
        <xdr:cNvSpPr>
          <a:spLocks/>
        </xdr:cNvSpPr>
      </xdr:nvSpPr>
      <xdr:spPr>
        <a:xfrm>
          <a:off x="8343900" y="82486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20</xdr:row>
      <xdr:rowOff>0</xdr:rowOff>
    </xdr:from>
    <xdr:to>
      <xdr:col>10</xdr:col>
      <xdr:colOff>885825</xdr:colOff>
      <xdr:row>20</xdr:row>
      <xdr:rowOff>9525</xdr:rowOff>
    </xdr:to>
    <xdr:sp>
      <xdr:nvSpPr>
        <xdr:cNvPr id="372" name="Freeform 16"/>
        <xdr:cNvSpPr>
          <a:spLocks/>
        </xdr:cNvSpPr>
      </xdr:nvSpPr>
      <xdr:spPr>
        <a:xfrm>
          <a:off x="8343900" y="361950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59</xdr:row>
      <xdr:rowOff>0</xdr:rowOff>
    </xdr:from>
    <xdr:to>
      <xdr:col>10</xdr:col>
      <xdr:colOff>885825</xdr:colOff>
      <xdr:row>59</xdr:row>
      <xdr:rowOff>0</xdr:rowOff>
    </xdr:to>
    <xdr:sp>
      <xdr:nvSpPr>
        <xdr:cNvPr id="373" name="Freeform 14"/>
        <xdr:cNvSpPr>
          <a:spLocks/>
        </xdr:cNvSpPr>
      </xdr:nvSpPr>
      <xdr:spPr>
        <a:xfrm>
          <a:off x="8343900" y="11134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50</xdr:row>
      <xdr:rowOff>0</xdr:rowOff>
    </xdr:from>
    <xdr:to>
      <xdr:col>10</xdr:col>
      <xdr:colOff>885825</xdr:colOff>
      <xdr:row>50</xdr:row>
      <xdr:rowOff>9525</xdr:rowOff>
    </xdr:to>
    <xdr:sp>
      <xdr:nvSpPr>
        <xdr:cNvPr id="374" name="Freeform 17"/>
        <xdr:cNvSpPr>
          <a:spLocks/>
        </xdr:cNvSpPr>
      </xdr:nvSpPr>
      <xdr:spPr>
        <a:xfrm>
          <a:off x="8343900" y="9420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53</xdr:row>
      <xdr:rowOff>0</xdr:rowOff>
    </xdr:from>
    <xdr:to>
      <xdr:col>10</xdr:col>
      <xdr:colOff>885825</xdr:colOff>
      <xdr:row>53</xdr:row>
      <xdr:rowOff>0</xdr:rowOff>
    </xdr:to>
    <xdr:sp>
      <xdr:nvSpPr>
        <xdr:cNvPr id="375" name="Freeform 18"/>
        <xdr:cNvSpPr>
          <a:spLocks/>
        </xdr:cNvSpPr>
      </xdr:nvSpPr>
      <xdr:spPr>
        <a:xfrm>
          <a:off x="8343900" y="9991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57</xdr:row>
      <xdr:rowOff>0</xdr:rowOff>
    </xdr:from>
    <xdr:to>
      <xdr:col>10</xdr:col>
      <xdr:colOff>885825</xdr:colOff>
      <xdr:row>57</xdr:row>
      <xdr:rowOff>9525</xdr:rowOff>
    </xdr:to>
    <xdr:sp>
      <xdr:nvSpPr>
        <xdr:cNvPr id="376" name="Freeform 19"/>
        <xdr:cNvSpPr>
          <a:spLocks/>
        </xdr:cNvSpPr>
      </xdr:nvSpPr>
      <xdr:spPr>
        <a:xfrm>
          <a:off x="8343900" y="10753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64</xdr:row>
      <xdr:rowOff>0</xdr:rowOff>
    </xdr:from>
    <xdr:to>
      <xdr:col>10</xdr:col>
      <xdr:colOff>885825</xdr:colOff>
      <xdr:row>64</xdr:row>
      <xdr:rowOff>0</xdr:rowOff>
    </xdr:to>
    <xdr:sp>
      <xdr:nvSpPr>
        <xdr:cNvPr id="377" name="Freeform 20"/>
        <xdr:cNvSpPr>
          <a:spLocks/>
        </xdr:cNvSpPr>
      </xdr:nvSpPr>
      <xdr:spPr>
        <a:xfrm>
          <a:off x="8343900" y="12087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75</xdr:row>
      <xdr:rowOff>0</xdr:rowOff>
    </xdr:from>
    <xdr:to>
      <xdr:col>5</xdr:col>
      <xdr:colOff>0</xdr:colOff>
      <xdr:row>75</xdr:row>
      <xdr:rowOff>0</xdr:rowOff>
    </xdr:to>
    <xdr:sp>
      <xdr:nvSpPr>
        <xdr:cNvPr id="378" name="Freeform 22"/>
        <xdr:cNvSpPr>
          <a:spLocks/>
        </xdr:cNvSpPr>
      </xdr:nvSpPr>
      <xdr:spPr>
        <a:xfrm>
          <a:off x="1066800" y="140874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91</xdr:row>
      <xdr:rowOff>0</xdr:rowOff>
    </xdr:from>
    <xdr:to>
      <xdr:col>5</xdr:col>
      <xdr:colOff>0</xdr:colOff>
      <xdr:row>91</xdr:row>
      <xdr:rowOff>0</xdr:rowOff>
    </xdr:to>
    <xdr:sp>
      <xdr:nvSpPr>
        <xdr:cNvPr id="379" name="Freeform 23"/>
        <xdr:cNvSpPr>
          <a:spLocks/>
        </xdr:cNvSpPr>
      </xdr:nvSpPr>
      <xdr:spPr>
        <a:xfrm>
          <a:off x="1066800" y="17059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53</xdr:row>
      <xdr:rowOff>0</xdr:rowOff>
    </xdr:from>
    <xdr:to>
      <xdr:col>10</xdr:col>
      <xdr:colOff>885825</xdr:colOff>
      <xdr:row>53</xdr:row>
      <xdr:rowOff>9525</xdr:rowOff>
    </xdr:to>
    <xdr:sp>
      <xdr:nvSpPr>
        <xdr:cNvPr id="380" name="Freeform 32"/>
        <xdr:cNvSpPr>
          <a:spLocks/>
        </xdr:cNvSpPr>
      </xdr:nvSpPr>
      <xdr:spPr>
        <a:xfrm>
          <a:off x="8343900" y="9991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56</xdr:row>
      <xdr:rowOff>0</xdr:rowOff>
    </xdr:from>
    <xdr:to>
      <xdr:col>10</xdr:col>
      <xdr:colOff>885825</xdr:colOff>
      <xdr:row>56</xdr:row>
      <xdr:rowOff>9525</xdr:rowOff>
    </xdr:to>
    <xdr:sp>
      <xdr:nvSpPr>
        <xdr:cNvPr id="381" name="Freeform 33"/>
        <xdr:cNvSpPr>
          <a:spLocks/>
        </xdr:cNvSpPr>
      </xdr:nvSpPr>
      <xdr:spPr>
        <a:xfrm>
          <a:off x="8343900" y="10563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59</xdr:row>
      <xdr:rowOff>0</xdr:rowOff>
    </xdr:from>
    <xdr:to>
      <xdr:col>10</xdr:col>
      <xdr:colOff>885825</xdr:colOff>
      <xdr:row>59</xdr:row>
      <xdr:rowOff>9525</xdr:rowOff>
    </xdr:to>
    <xdr:sp>
      <xdr:nvSpPr>
        <xdr:cNvPr id="382" name="Freeform 34"/>
        <xdr:cNvSpPr>
          <a:spLocks/>
        </xdr:cNvSpPr>
      </xdr:nvSpPr>
      <xdr:spPr>
        <a:xfrm>
          <a:off x="8343900" y="1113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62</xdr:row>
      <xdr:rowOff>0</xdr:rowOff>
    </xdr:from>
    <xdr:to>
      <xdr:col>10</xdr:col>
      <xdr:colOff>885825</xdr:colOff>
      <xdr:row>62</xdr:row>
      <xdr:rowOff>9525</xdr:rowOff>
    </xdr:to>
    <xdr:sp>
      <xdr:nvSpPr>
        <xdr:cNvPr id="383" name="Freeform 35"/>
        <xdr:cNvSpPr>
          <a:spLocks/>
        </xdr:cNvSpPr>
      </xdr:nvSpPr>
      <xdr:spPr>
        <a:xfrm>
          <a:off x="8343900" y="11706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65</xdr:row>
      <xdr:rowOff>0</xdr:rowOff>
    </xdr:from>
    <xdr:to>
      <xdr:col>10</xdr:col>
      <xdr:colOff>885825</xdr:colOff>
      <xdr:row>65</xdr:row>
      <xdr:rowOff>9525</xdr:rowOff>
    </xdr:to>
    <xdr:sp>
      <xdr:nvSpPr>
        <xdr:cNvPr id="384" name="Freeform 36"/>
        <xdr:cNvSpPr>
          <a:spLocks/>
        </xdr:cNvSpPr>
      </xdr:nvSpPr>
      <xdr:spPr>
        <a:xfrm>
          <a:off x="8343900" y="12277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0</xdr:rowOff>
    </xdr:from>
    <xdr:to>
      <xdr:col>5</xdr:col>
      <xdr:colOff>0</xdr:colOff>
      <xdr:row>72</xdr:row>
      <xdr:rowOff>9525</xdr:rowOff>
    </xdr:to>
    <xdr:sp>
      <xdr:nvSpPr>
        <xdr:cNvPr id="385" name="Freeform 38"/>
        <xdr:cNvSpPr>
          <a:spLocks/>
        </xdr:cNvSpPr>
      </xdr:nvSpPr>
      <xdr:spPr>
        <a:xfrm>
          <a:off x="1066800" y="135350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64</xdr:row>
      <xdr:rowOff>0</xdr:rowOff>
    </xdr:from>
    <xdr:to>
      <xdr:col>10</xdr:col>
      <xdr:colOff>885825</xdr:colOff>
      <xdr:row>64</xdr:row>
      <xdr:rowOff>9525</xdr:rowOff>
    </xdr:to>
    <xdr:sp>
      <xdr:nvSpPr>
        <xdr:cNvPr id="386" name="Freeform 48"/>
        <xdr:cNvSpPr>
          <a:spLocks/>
        </xdr:cNvSpPr>
      </xdr:nvSpPr>
      <xdr:spPr>
        <a:xfrm>
          <a:off x="8343900" y="12087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92</xdr:row>
      <xdr:rowOff>0</xdr:rowOff>
    </xdr:from>
    <xdr:to>
      <xdr:col>5</xdr:col>
      <xdr:colOff>0</xdr:colOff>
      <xdr:row>92</xdr:row>
      <xdr:rowOff>9525</xdr:rowOff>
    </xdr:to>
    <xdr:sp>
      <xdr:nvSpPr>
        <xdr:cNvPr id="387" name="Freeform 49"/>
        <xdr:cNvSpPr>
          <a:spLocks/>
        </xdr:cNvSpPr>
      </xdr:nvSpPr>
      <xdr:spPr>
        <a:xfrm>
          <a:off x="10668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93</xdr:row>
      <xdr:rowOff>0</xdr:rowOff>
    </xdr:from>
    <xdr:to>
      <xdr:col>5</xdr:col>
      <xdr:colOff>0</xdr:colOff>
      <xdr:row>93</xdr:row>
      <xdr:rowOff>9525</xdr:rowOff>
    </xdr:to>
    <xdr:sp>
      <xdr:nvSpPr>
        <xdr:cNvPr id="388" name="Freeform 50"/>
        <xdr:cNvSpPr>
          <a:spLocks/>
        </xdr:cNvSpPr>
      </xdr:nvSpPr>
      <xdr:spPr>
        <a:xfrm>
          <a:off x="1066800" y="17440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59</xdr:row>
      <xdr:rowOff>0</xdr:rowOff>
    </xdr:from>
    <xdr:to>
      <xdr:col>10</xdr:col>
      <xdr:colOff>885825</xdr:colOff>
      <xdr:row>59</xdr:row>
      <xdr:rowOff>0</xdr:rowOff>
    </xdr:to>
    <xdr:sp>
      <xdr:nvSpPr>
        <xdr:cNvPr id="389" name="Freeform 14"/>
        <xdr:cNvSpPr>
          <a:spLocks/>
        </xdr:cNvSpPr>
      </xdr:nvSpPr>
      <xdr:spPr>
        <a:xfrm>
          <a:off x="8343900" y="11134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50</xdr:row>
      <xdr:rowOff>0</xdr:rowOff>
    </xdr:from>
    <xdr:to>
      <xdr:col>10</xdr:col>
      <xdr:colOff>885825</xdr:colOff>
      <xdr:row>50</xdr:row>
      <xdr:rowOff>9525</xdr:rowOff>
    </xdr:to>
    <xdr:sp>
      <xdr:nvSpPr>
        <xdr:cNvPr id="390" name="Freeform 17"/>
        <xdr:cNvSpPr>
          <a:spLocks/>
        </xdr:cNvSpPr>
      </xdr:nvSpPr>
      <xdr:spPr>
        <a:xfrm>
          <a:off x="8343900" y="9420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53</xdr:row>
      <xdr:rowOff>0</xdr:rowOff>
    </xdr:from>
    <xdr:to>
      <xdr:col>10</xdr:col>
      <xdr:colOff>885825</xdr:colOff>
      <xdr:row>53</xdr:row>
      <xdr:rowOff>0</xdr:rowOff>
    </xdr:to>
    <xdr:sp>
      <xdr:nvSpPr>
        <xdr:cNvPr id="391" name="Freeform 18"/>
        <xdr:cNvSpPr>
          <a:spLocks/>
        </xdr:cNvSpPr>
      </xdr:nvSpPr>
      <xdr:spPr>
        <a:xfrm>
          <a:off x="8343900" y="9991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57</xdr:row>
      <xdr:rowOff>0</xdr:rowOff>
    </xdr:from>
    <xdr:to>
      <xdr:col>10</xdr:col>
      <xdr:colOff>885825</xdr:colOff>
      <xdr:row>57</xdr:row>
      <xdr:rowOff>9525</xdr:rowOff>
    </xdr:to>
    <xdr:sp>
      <xdr:nvSpPr>
        <xdr:cNvPr id="392" name="Freeform 19"/>
        <xdr:cNvSpPr>
          <a:spLocks/>
        </xdr:cNvSpPr>
      </xdr:nvSpPr>
      <xdr:spPr>
        <a:xfrm>
          <a:off x="8343900" y="10753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64</xdr:row>
      <xdr:rowOff>0</xdr:rowOff>
    </xdr:from>
    <xdr:to>
      <xdr:col>10</xdr:col>
      <xdr:colOff>885825</xdr:colOff>
      <xdr:row>64</xdr:row>
      <xdr:rowOff>0</xdr:rowOff>
    </xdr:to>
    <xdr:sp>
      <xdr:nvSpPr>
        <xdr:cNvPr id="393" name="Freeform 20"/>
        <xdr:cNvSpPr>
          <a:spLocks/>
        </xdr:cNvSpPr>
      </xdr:nvSpPr>
      <xdr:spPr>
        <a:xfrm>
          <a:off x="8343900" y="12087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75</xdr:row>
      <xdr:rowOff>0</xdr:rowOff>
    </xdr:from>
    <xdr:to>
      <xdr:col>5</xdr:col>
      <xdr:colOff>0</xdr:colOff>
      <xdr:row>75</xdr:row>
      <xdr:rowOff>0</xdr:rowOff>
    </xdr:to>
    <xdr:sp>
      <xdr:nvSpPr>
        <xdr:cNvPr id="394" name="Freeform 22"/>
        <xdr:cNvSpPr>
          <a:spLocks/>
        </xdr:cNvSpPr>
      </xdr:nvSpPr>
      <xdr:spPr>
        <a:xfrm>
          <a:off x="1066800" y="140874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91</xdr:row>
      <xdr:rowOff>0</xdr:rowOff>
    </xdr:from>
    <xdr:to>
      <xdr:col>5</xdr:col>
      <xdr:colOff>0</xdr:colOff>
      <xdr:row>91</xdr:row>
      <xdr:rowOff>0</xdr:rowOff>
    </xdr:to>
    <xdr:sp>
      <xdr:nvSpPr>
        <xdr:cNvPr id="395" name="Freeform 23"/>
        <xdr:cNvSpPr>
          <a:spLocks/>
        </xdr:cNvSpPr>
      </xdr:nvSpPr>
      <xdr:spPr>
        <a:xfrm>
          <a:off x="1066800" y="17059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53</xdr:row>
      <xdr:rowOff>0</xdr:rowOff>
    </xdr:from>
    <xdr:to>
      <xdr:col>10</xdr:col>
      <xdr:colOff>885825</xdr:colOff>
      <xdr:row>53</xdr:row>
      <xdr:rowOff>9525</xdr:rowOff>
    </xdr:to>
    <xdr:sp>
      <xdr:nvSpPr>
        <xdr:cNvPr id="396" name="Freeform 32"/>
        <xdr:cNvSpPr>
          <a:spLocks/>
        </xdr:cNvSpPr>
      </xdr:nvSpPr>
      <xdr:spPr>
        <a:xfrm>
          <a:off x="8343900" y="9991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56</xdr:row>
      <xdr:rowOff>0</xdr:rowOff>
    </xdr:from>
    <xdr:to>
      <xdr:col>10</xdr:col>
      <xdr:colOff>885825</xdr:colOff>
      <xdr:row>56</xdr:row>
      <xdr:rowOff>9525</xdr:rowOff>
    </xdr:to>
    <xdr:sp>
      <xdr:nvSpPr>
        <xdr:cNvPr id="397" name="Freeform 33"/>
        <xdr:cNvSpPr>
          <a:spLocks/>
        </xdr:cNvSpPr>
      </xdr:nvSpPr>
      <xdr:spPr>
        <a:xfrm>
          <a:off x="8343900" y="10563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59</xdr:row>
      <xdr:rowOff>0</xdr:rowOff>
    </xdr:from>
    <xdr:to>
      <xdr:col>10</xdr:col>
      <xdr:colOff>885825</xdr:colOff>
      <xdr:row>59</xdr:row>
      <xdr:rowOff>9525</xdr:rowOff>
    </xdr:to>
    <xdr:sp>
      <xdr:nvSpPr>
        <xdr:cNvPr id="398" name="Freeform 34"/>
        <xdr:cNvSpPr>
          <a:spLocks/>
        </xdr:cNvSpPr>
      </xdr:nvSpPr>
      <xdr:spPr>
        <a:xfrm>
          <a:off x="8343900" y="1113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62</xdr:row>
      <xdr:rowOff>0</xdr:rowOff>
    </xdr:from>
    <xdr:to>
      <xdr:col>10</xdr:col>
      <xdr:colOff>885825</xdr:colOff>
      <xdr:row>62</xdr:row>
      <xdr:rowOff>9525</xdr:rowOff>
    </xdr:to>
    <xdr:sp>
      <xdr:nvSpPr>
        <xdr:cNvPr id="399" name="Freeform 35"/>
        <xdr:cNvSpPr>
          <a:spLocks/>
        </xdr:cNvSpPr>
      </xdr:nvSpPr>
      <xdr:spPr>
        <a:xfrm>
          <a:off x="8343900" y="11706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65</xdr:row>
      <xdr:rowOff>0</xdr:rowOff>
    </xdr:from>
    <xdr:to>
      <xdr:col>10</xdr:col>
      <xdr:colOff>885825</xdr:colOff>
      <xdr:row>65</xdr:row>
      <xdr:rowOff>9525</xdr:rowOff>
    </xdr:to>
    <xdr:sp>
      <xdr:nvSpPr>
        <xdr:cNvPr id="400" name="Freeform 36"/>
        <xdr:cNvSpPr>
          <a:spLocks/>
        </xdr:cNvSpPr>
      </xdr:nvSpPr>
      <xdr:spPr>
        <a:xfrm>
          <a:off x="8343900" y="12277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0</xdr:rowOff>
    </xdr:from>
    <xdr:to>
      <xdr:col>5</xdr:col>
      <xdr:colOff>0</xdr:colOff>
      <xdr:row>72</xdr:row>
      <xdr:rowOff>9525</xdr:rowOff>
    </xdr:to>
    <xdr:sp>
      <xdr:nvSpPr>
        <xdr:cNvPr id="401" name="Freeform 38"/>
        <xdr:cNvSpPr>
          <a:spLocks/>
        </xdr:cNvSpPr>
      </xdr:nvSpPr>
      <xdr:spPr>
        <a:xfrm>
          <a:off x="1066800" y="135350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64</xdr:row>
      <xdr:rowOff>0</xdr:rowOff>
    </xdr:from>
    <xdr:to>
      <xdr:col>10</xdr:col>
      <xdr:colOff>885825</xdr:colOff>
      <xdr:row>64</xdr:row>
      <xdr:rowOff>9525</xdr:rowOff>
    </xdr:to>
    <xdr:sp>
      <xdr:nvSpPr>
        <xdr:cNvPr id="402" name="Freeform 48"/>
        <xdr:cNvSpPr>
          <a:spLocks/>
        </xdr:cNvSpPr>
      </xdr:nvSpPr>
      <xdr:spPr>
        <a:xfrm>
          <a:off x="8343900" y="12087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92</xdr:row>
      <xdr:rowOff>0</xdr:rowOff>
    </xdr:from>
    <xdr:to>
      <xdr:col>5</xdr:col>
      <xdr:colOff>0</xdr:colOff>
      <xdr:row>92</xdr:row>
      <xdr:rowOff>9525</xdr:rowOff>
    </xdr:to>
    <xdr:sp>
      <xdr:nvSpPr>
        <xdr:cNvPr id="403" name="Freeform 49"/>
        <xdr:cNvSpPr>
          <a:spLocks/>
        </xdr:cNvSpPr>
      </xdr:nvSpPr>
      <xdr:spPr>
        <a:xfrm>
          <a:off x="10668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93</xdr:row>
      <xdr:rowOff>0</xdr:rowOff>
    </xdr:from>
    <xdr:to>
      <xdr:col>5</xdr:col>
      <xdr:colOff>0</xdr:colOff>
      <xdr:row>93</xdr:row>
      <xdr:rowOff>9525</xdr:rowOff>
    </xdr:to>
    <xdr:sp>
      <xdr:nvSpPr>
        <xdr:cNvPr id="404" name="Freeform 50"/>
        <xdr:cNvSpPr>
          <a:spLocks/>
        </xdr:cNvSpPr>
      </xdr:nvSpPr>
      <xdr:spPr>
        <a:xfrm>
          <a:off x="1066800" y="17440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73</xdr:row>
      <xdr:rowOff>0</xdr:rowOff>
    </xdr:from>
    <xdr:to>
      <xdr:col>5</xdr:col>
      <xdr:colOff>19050</xdr:colOff>
      <xdr:row>73</xdr:row>
      <xdr:rowOff>0</xdr:rowOff>
    </xdr:to>
    <xdr:sp>
      <xdr:nvSpPr>
        <xdr:cNvPr id="405" name="Text Box 6"/>
        <xdr:cNvSpPr txBox="1">
          <a:spLocks noChangeArrowheads="1"/>
        </xdr:cNvSpPr>
      </xdr:nvSpPr>
      <xdr:spPr>
        <a:xfrm>
          <a:off x="0" y="1368742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0</xdr:col>
      <xdr:colOff>0</xdr:colOff>
      <xdr:row>73</xdr:row>
      <xdr:rowOff>0</xdr:rowOff>
    </xdr:from>
    <xdr:to>
      <xdr:col>4</xdr:col>
      <xdr:colOff>0</xdr:colOff>
      <xdr:row>73</xdr:row>
      <xdr:rowOff>0</xdr:rowOff>
    </xdr:to>
    <xdr:sp>
      <xdr:nvSpPr>
        <xdr:cNvPr id="406" name="Text Box 2"/>
        <xdr:cNvSpPr txBox="1">
          <a:spLocks noChangeArrowheads="1"/>
        </xdr:cNvSpPr>
      </xdr:nvSpPr>
      <xdr:spPr>
        <a:xfrm>
          <a:off x="0" y="13687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74</xdr:row>
      <xdr:rowOff>0</xdr:rowOff>
    </xdr:from>
    <xdr:to>
      <xdr:col>4</xdr:col>
      <xdr:colOff>0</xdr:colOff>
      <xdr:row>74</xdr:row>
      <xdr:rowOff>0</xdr:rowOff>
    </xdr:to>
    <xdr:sp>
      <xdr:nvSpPr>
        <xdr:cNvPr id="407" name="Text Box 1"/>
        <xdr:cNvSpPr txBox="1">
          <a:spLocks noChangeArrowheads="1"/>
        </xdr:cNvSpPr>
      </xdr:nvSpPr>
      <xdr:spPr>
        <a:xfrm>
          <a:off x="8572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74</xdr:row>
      <xdr:rowOff>0</xdr:rowOff>
    </xdr:from>
    <xdr:to>
      <xdr:col>1</xdr:col>
      <xdr:colOff>0</xdr:colOff>
      <xdr:row>74</xdr:row>
      <xdr:rowOff>0</xdr:rowOff>
    </xdr:to>
    <xdr:sp>
      <xdr:nvSpPr>
        <xdr:cNvPr id="408" name="Text Box 1"/>
        <xdr:cNvSpPr txBox="1">
          <a:spLocks noChangeArrowheads="1"/>
        </xdr:cNvSpPr>
      </xdr:nvSpPr>
      <xdr:spPr>
        <a:xfrm>
          <a:off x="2095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73</xdr:row>
      <xdr:rowOff>0</xdr:rowOff>
    </xdr:from>
    <xdr:to>
      <xdr:col>4</xdr:col>
      <xdr:colOff>0</xdr:colOff>
      <xdr:row>73</xdr:row>
      <xdr:rowOff>0</xdr:rowOff>
    </xdr:to>
    <xdr:sp>
      <xdr:nvSpPr>
        <xdr:cNvPr id="409" name="Text Box 2"/>
        <xdr:cNvSpPr txBox="1">
          <a:spLocks noChangeArrowheads="1"/>
        </xdr:cNvSpPr>
      </xdr:nvSpPr>
      <xdr:spPr>
        <a:xfrm>
          <a:off x="0" y="13687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74</xdr:row>
      <xdr:rowOff>0</xdr:rowOff>
    </xdr:from>
    <xdr:to>
      <xdr:col>4</xdr:col>
      <xdr:colOff>0</xdr:colOff>
      <xdr:row>74</xdr:row>
      <xdr:rowOff>0</xdr:rowOff>
    </xdr:to>
    <xdr:sp>
      <xdr:nvSpPr>
        <xdr:cNvPr id="410" name="Text Box 1"/>
        <xdr:cNvSpPr txBox="1">
          <a:spLocks noChangeArrowheads="1"/>
        </xdr:cNvSpPr>
      </xdr:nvSpPr>
      <xdr:spPr>
        <a:xfrm>
          <a:off x="8572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74</xdr:row>
      <xdr:rowOff>0</xdr:rowOff>
    </xdr:from>
    <xdr:to>
      <xdr:col>1</xdr:col>
      <xdr:colOff>0</xdr:colOff>
      <xdr:row>74</xdr:row>
      <xdr:rowOff>0</xdr:rowOff>
    </xdr:to>
    <xdr:sp>
      <xdr:nvSpPr>
        <xdr:cNvPr id="411" name="Text Box 1"/>
        <xdr:cNvSpPr txBox="1">
          <a:spLocks noChangeArrowheads="1"/>
        </xdr:cNvSpPr>
      </xdr:nvSpPr>
      <xdr:spPr>
        <a:xfrm>
          <a:off x="2095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102</xdr:row>
      <xdr:rowOff>0</xdr:rowOff>
    </xdr:from>
    <xdr:to>
      <xdr:col>10</xdr:col>
      <xdr:colOff>885825</xdr:colOff>
      <xdr:row>102</xdr:row>
      <xdr:rowOff>0</xdr:rowOff>
    </xdr:to>
    <xdr:sp>
      <xdr:nvSpPr>
        <xdr:cNvPr id="412" name="Freeform 14"/>
        <xdr:cNvSpPr>
          <a:spLocks/>
        </xdr:cNvSpPr>
      </xdr:nvSpPr>
      <xdr:spPr>
        <a:xfrm>
          <a:off x="8343900" y="19135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92</xdr:row>
      <xdr:rowOff>0</xdr:rowOff>
    </xdr:from>
    <xdr:to>
      <xdr:col>10</xdr:col>
      <xdr:colOff>885825</xdr:colOff>
      <xdr:row>92</xdr:row>
      <xdr:rowOff>9525</xdr:rowOff>
    </xdr:to>
    <xdr:sp>
      <xdr:nvSpPr>
        <xdr:cNvPr id="413" name="Freeform 17"/>
        <xdr:cNvSpPr>
          <a:spLocks/>
        </xdr:cNvSpPr>
      </xdr:nvSpPr>
      <xdr:spPr>
        <a:xfrm>
          <a:off x="83439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0</xdr:rowOff>
    </xdr:to>
    <xdr:sp>
      <xdr:nvSpPr>
        <xdr:cNvPr id="414" name="Freeform 18"/>
        <xdr:cNvSpPr>
          <a:spLocks/>
        </xdr:cNvSpPr>
      </xdr:nvSpPr>
      <xdr:spPr>
        <a:xfrm>
          <a:off x="8343900" y="17821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100</xdr:row>
      <xdr:rowOff>0</xdr:rowOff>
    </xdr:from>
    <xdr:to>
      <xdr:col>10</xdr:col>
      <xdr:colOff>885825</xdr:colOff>
      <xdr:row>100</xdr:row>
      <xdr:rowOff>9525</xdr:rowOff>
    </xdr:to>
    <xdr:sp>
      <xdr:nvSpPr>
        <xdr:cNvPr id="415" name="Freeform 19"/>
        <xdr:cNvSpPr>
          <a:spLocks/>
        </xdr:cNvSpPr>
      </xdr:nvSpPr>
      <xdr:spPr>
        <a:xfrm>
          <a:off x="8343900" y="1875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0</xdr:rowOff>
    </xdr:to>
    <xdr:sp>
      <xdr:nvSpPr>
        <xdr:cNvPr id="416" name="Freeform 20"/>
        <xdr:cNvSpPr>
          <a:spLocks/>
        </xdr:cNvSpPr>
      </xdr:nvSpPr>
      <xdr:spPr>
        <a:xfrm>
          <a:off x="8343900" y="21897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9525</xdr:rowOff>
    </xdr:to>
    <xdr:sp>
      <xdr:nvSpPr>
        <xdr:cNvPr id="417" name="Freeform 32"/>
        <xdr:cNvSpPr>
          <a:spLocks/>
        </xdr:cNvSpPr>
      </xdr:nvSpPr>
      <xdr:spPr>
        <a:xfrm>
          <a:off x="8343900" y="17821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418" name="Freeform 33"/>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419" name="Freeform 34"/>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115</xdr:row>
      <xdr:rowOff>0</xdr:rowOff>
    </xdr:from>
    <xdr:to>
      <xdr:col>10</xdr:col>
      <xdr:colOff>885825</xdr:colOff>
      <xdr:row>115</xdr:row>
      <xdr:rowOff>9525</xdr:rowOff>
    </xdr:to>
    <xdr:sp>
      <xdr:nvSpPr>
        <xdr:cNvPr id="420" name="Freeform 35"/>
        <xdr:cNvSpPr>
          <a:spLocks/>
        </xdr:cNvSpPr>
      </xdr:nvSpPr>
      <xdr:spPr>
        <a:xfrm>
          <a:off x="8343900" y="21516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119</xdr:row>
      <xdr:rowOff>0</xdr:rowOff>
    </xdr:from>
    <xdr:to>
      <xdr:col>10</xdr:col>
      <xdr:colOff>885825</xdr:colOff>
      <xdr:row>119</xdr:row>
      <xdr:rowOff>9525</xdr:rowOff>
    </xdr:to>
    <xdr:sp>
      <xdr:nvSpPr>
        <xdr:cNvPr id="421" name="Freeform 36"/>
        <xdr:cNvSpPr>
          <a:spLocks/>
        </xdr:cNvSpPr>
      </xdr:nvSpPr>
      <xdr:spPr>
        <a:xfrm>
          <a:off x="8343900" y="22278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422" name="Freeform 48"/>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0</xdr:rowOff>
    </xdr:to>
    <xdr:sp>
      <xdr:nvSpPr>
        <xdr:cNvPr id="423" name="Freeform 14"/>
        <xdr:cNvSpPr>
          <a:spLocks/>
        </xdr:cNvSpPr>
      </xdr:nvSpPr>
      <xdr:spPr>
        <a:xfrm>
          <a:off x="8343900" y="19135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92</xdr:row>
      <xdr:rowOff>0</xdr:rowOff>
    </xdr:from>
    <xdr:to>
      <xdr:col>10</xdr:col>
      <xdr:colOff>885825</xdr:colOff>
      <xdr:row>92</xdr:row>
      <xdr:rowOff>9525</xdr:rowOff>
    </xdr:to>
    <xdr:sp>
      <xdr:nvSpPr>
        <xdr:cNvPr id="424" name="Freeform 17"/>
        <xdr:cNvSpPr>
          <a:spLocks/>
        </xdr:cNvSpPr>
      </xdr:nvSpPr>
      <xdr:spPr>
        <a:xfrm>
          <a:off x="83439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0</xdr:rowOff>
    </xdr:to>
    <xdr:sp>
      <xdr:nvSpPr>
        <xdr:cNvPr id="425" name="Freeform 18"/>
        <xdr:cNvSpPr>
          <a:spLocks/>
        </xdr:cNvSpPr>
      </xdr:nvSpPr>
      <xdr:spPr>
        <a:xfrm>
          <a:off x="8343900" y="17821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100</xdr:row>
      <xdr:rowOff>0</xdr:rowOff>
    </xdr:from>
    <xdr:to>
      <xdr:col>10</xdr:col>
      <xdr:colOff>885825</xdr:colOff>
      <xdr:row>100</xdr:row>
      <xdr:rowOff>9525</xdr:rowOff>
    </xdr:to>
    <xdr:sp>
      <xdr:nvSpPr>
        <xdr:cNvPr id="426" name="Freeform 19"/>
        <xdr:cNvSpPr>
          <a:spLocks/>
        </xdr:cNvSpPr>
      </xdr:nvSpPr>
      <xdr:spPr>
        <a:xfrm>
          <a:off x="8343900" y="1875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0</xdr:rowOff>
    </xdr:to>
    <xdr:sp>
      <xdr:nvSpPr>
        <xdr:cNvPr id="427" name="Freeform 20"/>
        <xdr:cNvSpPr>
          <a:spLocks/>
        </xdr:cNvSpPr>
      </xdr:nvSpPr>
      <xdr:spPr>
        <a:xfrm>
          <a:off x="8343900" y="21897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9525</xdr:rowOff>
    </xdr:to>
    <xdr:sp>
      <xdr:nvSpPr>
        <xdr:cNvPr id="428" name="Freeform 32"/>
        <xdr:cNvSpPr>
          <a:spLocks/>
        </xdr:cNvSpPr>
      </xdr:nvSpPr>
      <xdr:spPr>
        <a:xfrm>
          <a:off x="8343900" y="17821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429" name="Freeform 33"/>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430" name="Freeform 34"/>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115</xdr:row>
      <xdr:rowOff>0</xdr:rowOff>
    </xdr:from>
    <xdr:to>
      <xdr:col>10</xdr:col>
      <xdr:colOff>885825</xdr:colOff>
      <xdr:row>115</xdr:row>
      <xdr:rowOff>9525</xdr:rowOff>
    </xdr:to>
    <xdr:sp>
      <xdr:nvSpPr>
        <xdr:cNvPr id="431" name="Freeform 35"/>
        <xdr:cNvSpPr>
          <a:spLocks/>
        </xdr:cNvSpPr>
      </xdr:nvSpPr>
      <xdr:spPr>
        <a:xfrm>
          <a:off x="8343900" y="21516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119</xdr:row>
      <xdr:rowOff>0</xdr:rowOff>
    </xdr:from>
    <xdr:to>
      <xdr:col>10</xdr:col>
      <xdr:colOff>885825</xdr:colOff>
      <xdr:row>119</xdr:row>
      <xdr:rowOff>9525</xdr:rowOff>
    </xdr:to>
    <xdr:sp>
      <xdr:nvSpPr>
        <xdr:cNvPr id="432" name="Freeform 36"/>
        <xdr:cNvSpPr>
          <a:spLocks/>
        </xdr:cNvSpPr>
      </xdr:nvSpPr>
      <xdr:spPr>
        <a:xfrm>
          <a:off x="8343900" y="22278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433" name="Freeform 48"/>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73</xdr:row>
      <xdr:rowOff>0</xdr:rowOff>
    </xdr:from>
    <xdr:to>
      <xdr:col>5</xdr:col>
      <xdr:colOff>19050</xdr:colOff>
      <xdr:row>73</xdr:row>
      <xdr:rowOff>0</xdr:rowOff>
    </xdr:to>
    <xdr:sp>
      <xdr:nvSpPr>
        <xdr:cNvPr id="434" name="Text Box 6"/>
        <xdr:cNvSpPr txBox="1">
          <a:spLocks noChangeArrowheads="1"/>
        </xdr:cNvSpPr>
      </xdr:nvSpPr>
      <xdr:spPr>
        <a:xfrm>
          <a:off x="0" y="1368742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0</xdr:col>
      <xdr:colOff>0</xdr:colOff>
      <xdr:row>73</xdr:row>
      <xdr:rowOff>0</xdr:rowOff>
    </xdr:from>
    <xdr:to>
      <xdr:col>4</xdr:col>
      <xdr:colOff>0</xdr:colOff>
      <xdr:row>73</xdr:row>
      <xdr:rowOff>0</xdr:rowOff>
    </xdr:to>
    <xdr:sp>
      <xdr:nvSpPr>
        <xdr:cNvPr id="435" name="Text Box 2"/>
        <xdr:cNvSpPr txBox="1">
          <a:spLocks noChangeArrowheads="1"/>
        </xdr:cNvSpPr>
      </xdr:nvSpPr>
      <xdr:spPr>
        <a:xfrm>
          <a:off x="0" y="13687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74</xdr:row>
      <xdr:rowOff>0</xdr:rowOff>
    </xdr:from>
    <xdr:to>
      <xdr:col>4</xdr:col>
      <xdr:colOff>0</xdr:colOff>
      <xdr:row>74</xdr:row>
      <xdr:rowOff>0</xdr:rowOff>
    </xdr:to>
    <xdr:sp>
      <xdr:nvSpPr>
        <xdr:cNvPr id="436" name="Text Box 1"/>
        <xdr:cNvSpPr txBox="1">
          <a:spLocks noChangeArrowheads="1"/>
        </xdr:cNvSpPr>
      </xdr:nvSpPr>
      <xdr:spPr>
        <a:xfrm>
          <a:off x="8572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74</xdr:row>
      <xdr:rowOff>0</xdr:rowOff>
    </xdr:from>
    <xdr:to>
      <xdr:col>1</xdr:col>
      <xdr:colOff>0</xdr:colOff>
      <xdr:row>74</xdr:row>
      <xdr:rowOff>0</xdr:rowOff>
    </xdr:to>
    <xdr:sp>
      <xdr:nvSpPr>
        <xdr:cNvPr id="437" name="Text Box 1"/>
        <xdr:cNvSpPr txBox="1">
          <a:spLocks noChangeArrowheads="1"/>
        </xdr:cNvSpPr>
      </xdr:nvSpPr>
      <xdr:spPr>
        <a:xfrm>
          <a:off x="2095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73</xdr:row>
      <xdr:rowOff>0</xdr:rowOff>
    </xdr:from>
    <xdr:to>
      <xdr:col>4</xdr:col>
      <xdr:colOff>0</xdr:colOff>
      <xdr:row>73</xdr:row>
      <xdr:rowOff>0</xdr:rowOff>
    </xdr:to>
    <xdr:sp>
      <xdr:nvSpPr>
        <xdr:cNvPr id="438" name="Text Box 2"/>
        <xdr:cNvSpPr txBox="1">
          <a:spLocks noChangeArrowheads="1"/>
        </xdr:cNvSpPr>
      </xdr:nvSpPr>
      <xdr:spPr>
        <a:xfrm>
          <a:off x="0" y="13687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74</xdr:row>
      <xdr:rowOff>0</xdr:rowOff>
    </xdr:from>
    <xdr:to>
      <xdr:col>4</xdr:col>
      <xdr:colOff>0</xdr:colOff>
      <xdr:row>74</xdr:row>
      <xdr:rowOff>0</xdr:rowOff>
    </xdr:to>
    <xdr:sp>
      <xdr:nvSpPr>
        <xdr:cNvPr id="439" name="Text Box 1"/>
        <xdr:cNvSpPr txBox="1">
          <a:spLocks noChangeArrowheads="1"/>
        </xdr:cNvSpPr>
      </xdr:nvSpPr>
      <xdr:spPr>
        <a:xfrm>
          <a:off x="8572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74</xdr:row>
      <xdr:rowOff>0</xdr:rowOff>
    </xdr:from>
    <xdr:to>
      <xdr:col>1</xdr:col>
      <xdr:colOff>0</xdr:colOff>
      <xdr:row>74</xdr:row>
      <xdr:rowOff>0</xdr:rowOff>
    </xdr:to>
    <xdr:sp>
      <xdr:nvSpPr>
        <xdr:cNvPr id="440" name="Text Box 1"/>
        <xdr:cNvSpPr txBox="1">
          <a:spLocks noChangeArrowheads="1"/>
        </xdr:cNvSpPr>
      </xdr:nvSpPr>
      <xdr:spPr>
        <a:xfrm>
          <a:off x="2095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102</xdr:row>
      <xdr:rowOff>0</xdr:rowOff>
    </xdr:from>
    <xdr:to>
      <xdr:col>10</xdr:col>
      <xdr:colOff>885825</xdr:colOff>
      <xdr:row>102</xdr:row>
      <xdr:rowOff>0</xdr:rowOff>
    </xdr:to>
    <xdr:sp>
      <xdr:nvSpPr>
        <xdr:cNvPr id="441" name="Freeform 14"/>
        <xdr:cNvSpPr>
          <a:spLocks/>
        </xdr:cNvSpPr>
      </xdr:nvSpPr>
      <xdr:spPr>
        <a:xfrm>
          <a:off x="8343900" y="19135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92</xdr:row>
      <xdr:rowOff>0</xdr:rowOff>
    </xdr:from>
    <xdr:to>
      <xdr:col>10</xdr:col>
      <xdr:colOff>885825</xdr:colOff>
      <xdr:row>92</xdr:row>
      <xdr:rowOff>9525</xdr:rowOff>
    </xdr:to>
    <xdr:sp>
      <xdr:nvSpPr>
        <xdr:cNvPr id="442" name="Freeform 17"/>
        <xdr:cNvSpPr>
          <a:spLocks/>
        </xdr:cNvSpPr>
      </xdr:nvSpPr>
      <xdr:spPr>
        <a:xfrm>
          <a:off x="83439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0</xdr:rowOff>
    </xdr:to>
    <xdr:sp>
      <xdr:nvSpPr>
        <xdr:cNvPr id="443" name="Freeform 18"/>
        <xdr:cNvSpPr>
          <a:spLocks/>
        </xdr:cNvSpPr>
      </xdr:nvSpPr>
      <xdr:spPr>
        <a:xfrm>
          <a:off x="8343900" y="17821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100</xdr:row>
      <xdr:rowOff>0</xdr:rowOff>
    </xdr:from>
    <xdr:to>
      <xdr:col>10</xdr:col>
      <xdr:colOff>885825</xdr:colOff>
      <xdr:row>100</xdr:row>
      <xdr:rowOff>9525</xdr:rowOff>
    </xdr:to>
    <xdr:sp>
      <xdr:nvSpPr>
        <xdr:cNvPr id="444" name="Freeform 19"/>
        <xdr:cNvSpPr>
          <a:spLocks/>
        </xdr:cNvSpPr>
      </xdr:nvSpPr>
      <xdr:spPr>
        <a:xfrm>
          <a:off x="8343900" y="1875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0</xdr:rowOff>
    </xdr:to>
    <xdr:sp>
      <xdr:nvSpPr>
        <xdr:cNvPr id="445" name="Freeform 20"/>
        <xdr:cNvSpPr>
          <a:spLocks/>
        </xdr:cNvSpPr>
      </xdr:nvSpPr>
      <xdr:spPr>
        <a:xfrm>
          <a:off x="8343900" y="21897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9525</xdr:rowOff>
    </xdr:to>
    <xdr:sp>
      <xdr:nvSpPr>
        <xdr:cNvPr id="446" name="Freeform 32"/>
        <xdr:cNvSpPr>
          <a:spLocks/>
        </xdr:cNvSpPr>
      </xdr:nvSpPr>
      <xdr:spPr>
        <a:xfrm>
          <a:off x="8343900" y="17821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447" name="Freeform 33"/>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448" name="Freeform 34"/>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115</xdr:row>
      <xdr:rowOff>0</xdr:rowOff>
    </xdr:from>
    <xdr:to>
      <xdr:col>10</xdr:col>
      <xdr:colOff>885825</xdr:colOff>
      <xdr:row>115</xdr:row>
      <xdr:rowOff>9525</xdr:rowOff>
    </xdr:to>
    <xdr:sp>
      <xdr:nvSpPr>
        <xdr:cNvPr id="449" name="Freeform 35"/>
        <xdr:cNvSpPr>
          <a:spLocks/>
        </xdr:cNvSpPr>
      </xdr:nvSpPr>
      <xdr:spPr>
        <a:xfrm>
          <a:off x="8343900" y="21516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119</xdr:row>
      <xdr:rowOff>0</xdr:rowOff>
    </xdr:from>
    <xdr:to>
      <xdr:col>10</xdr:col>
      <xdr:colOff>885825</xdr:colOff>
      <xdr:row>119</xdr:row>
      <xdr:rowOff>9525</xdr:rowOff>
    </xdr:to>
    <xdr:sp>
      <xdr:nvSpPr>
        <xdr:cNvPr id="450" name="Freeform 36"/>
        <xdr:cNvSpPr>
          <a:spLocks/>
        </xdr:cNvSpPr>
      </xdr:nvSpPr>
      <xdr:spPr>
        <a:xfrm>
          <a:off x="8343900" y="22278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451" name="Freeform 48"/>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0</xdr:rowOff>
    </xdr:to>
    <xdr:sp>
      <xdr:nvSpPr>
        <xdr:cNvPr id="452" name="Freeform 14"/>
        <xdr:cNvSpPr>
          <a:spLocks/>
        </xdr:cNvSpPr>
      </xdr:nvSpPr>
      <xdr:spPr>
        <a:xfrm>
          <a:off x="8343900" y="191357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92</xdr:row>
      <xdr:rowOff>0</xdr:rowOff>
    </xdr:from>
    <xdr:to>
      <xdr:col>10</xdr:col>
      <xdr:colOff>885825</xdr:colOff>
      <xdr:row>92</xdr:row>
      <xdr:rowOff>9525</xdr:rowOff>
    </xdr:to>
    <xdr:sp>
      <xdr:nvSpPr>
        <xdr:cNvPr id="453" name="Freeform 17"/>
        <xdr:cNvSpPr>
          <a:spLocks/>
        </xdr:cNvSpPr>
      </xdr:nvSpPr>
      <xdr:spPr>
        <a:xfrm>
          <a:off x="8343900" y="17249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0</xdr:rowOff>
    </xdr:to>
    <xdr:sp>
      <xdr:nvSpPr>
        <xdr:cNvPr id="454" name="Freeform 18"/>
        <xdr:cNvSpPr>
          <a:spLocks/>
        </xdr:cNvSpPr>
      </xdr:nvSpPr>
      <xdr:spPr>
        <a:xfrm>
          <a:off x="8343900" y="178212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100</xdr:row>
      <xdr:rowOff>0</xdr:rowOff>
    </xdr:from>
    <xdr:to>
      <xdr:col>10</xdr:col>
      <xdr:colOff>885825</xdr:colOff>
      <xdr:row>100</xdr:row>
      <xdr:rowOff>9525</xdr:rowOff>
    </xdr:to>
    <xdr:sp>
      <xdr:nvSpPr>
        <xdr:cNvPr id="455" name="Freeform 19"/>
        <xdr:cNvSpPr>
          <a:spLocks/>
        </xdr:cNvSpPr>
      </xdr:nvSpPr>
      <xdr:spPr>
        <a:xfrm>
          <a:off x="8343900" y="18754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0</xdr:rowOff>
    </xdr:to>
    <xdr:sp>
      <xdr:nvSpPr>
        <xdr:cNvPr id="456" name="Freeform 20"/>
        <xdr:cNvSpPr>
          <a:spLocks/>
        </xdr:cNvSpPr>
      </xdr:nvSpPr>
      <xdr:spPr>
        <a:xfrm>
          <a:off x="8343900" y="21897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9525</xdr:rowOff>
    </xdr:to>
    <xdr:sp>
      <xdr:nvSpPr>
        <xdr:cNvPr id="457" name="Freeform 32"/>
        <xdr:cNvSpPr>
          <a:spLocks/>
        </xdr:cNvSpPr>
      </xdr:nvSpPr>
      <xdr:spPr>
        <a:xfrm>
          <a:off x="8343900" y="17821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99</xdr:row>
      <xdr:rowOff>0</xdr:rowOff>
    </xdr:from>
    <xdr:to>
      <xdr:col>10</xdr:col>
      <xdr:colOff>885825</xdr:colOff>
      <xdr:row>99</xdr:row>
      <xdr:rowOff>9525</xdr:rowOff>
    </xdr:to>
    <xdr:sp>
      <xdr:nvSpPr>
        <xdr:cNvPr id="458" name="Freeform 33"/>
        <xdr:cNvSpPr>
          <a:spLocks/>
        </xdr:cNvSpPr>
      </xdr:nvSpPr>
      <xdr:spPr>
        <a:xfrm>
          <a:off x="8343900" y="185642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102</xdr:row>
      <xdr:rowOff>0</xdr:rowOff>
    </xdr:from>
    <xdr:to>
      <xdr:col>10</xdr:col>
      <xdr:colOff>885825</xdr:colOff>
      <xdr:row>102</xdr:row>
      <xdr:rowOff>9525</xdr:rowOff>
    </xdr:to>
    <xdr:sp>
      <xdr:nvSpPr>
        <xdr:cNvPr id="459" name="Freeform 34"/>
        <xdr:cNvSpPr>
          <a:spLocks/>
        </xdr:cNvSpPr>
      </xdr:nvSpPr>
      <xdr:spPr>
        <a:xfrm>
          <a:off x="8343900" y="191357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115</xdr:row>
      <xdr:rowOff>0</xdr:rowOff>
    </xdr:from>
    <xdr:to>
      <xdr:col>10</xdr:col>
      <xdr:colOff>885825</xdr:colOff>
      <xdr:row>115</xdr:row>
      <xdr:rowOff>9525</xdr:rowOff>
    </xdr:to>
    <xdr:sp>
      <xdr:nvSpPr>
        <xdr:cNvPr id="460" name="Freeform 35"/>
        <xdr:cNvSpPr>
          <a:spLocks/>
        </xdr:cNvSpPr>
      </xdr:nvSpPr>
      <xdr:spPr>
        <a:xfrm>
          <a:off x="8343900" y="21516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119</xdr:row>
      <xdr:rowOff>0</xdr:rowOff>
    </xdr:from>
    <xdr:to>
      <xdr:col>10</xdr:col>
      <xdr:colOff>885825</xdr:colOff>
      <xdr:row>119</xdr:row>
      <xdr:rowOff>9525</xdr:rowOff>
    </xdr:to>
    <xdr:sp>
      <xdr:nvSpPr>
        <xdr:cNvPr id="461" name="Freeform 36"/>
        <xdr:cNvSpPr>
          <a:spLocks/>
        </xdr:cNvSpPr>
      </xdr:nvSpPr>
      <xdr:spPr>
        <a:xfrm>
          <a:off x="8343900" y="22278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462" name="Freeform 48"/>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68</xdr:row>
      <xdr:rowOff>0</xdr:rowOff>
    </xdr:from>
    <xdr:to>
      <xdr:col>10</xdr:col>
      <xdr:colOff>885825</xdr:colOff>
      <xdr:row>68</xdr:row>
      <xdr:rowOff>0</xdr:rowOff>
    </xdr:to>
    <xdr:sp>
      <xdr:nvSpPr>
        <xdr:cNvPr id="463" name="Freeform 21"/>
        <xdr:cNvSpPr>
          <a:spLocks/>
        </xdr:cNvSpPr>
      </xdr:nvSpPr>
      <xdr:spPr>
        <a:xfrm>
          <a:off x="8343900" y="12849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78</xdr:row>
      <xdr:rowOff>0</xdr:rowOff>
    </xdr:from>
    <xdr:to>
      <xdr:col>10</xdr:col>
      <xdr:colOff>885825</xdr:colOff>
      <xdr:row>78</xdr:row>
      <xdr:rowOff>9525</xdr:rowOff>
    </xdr:to>
    <xdr:sp>
      <xdr:nvSpPr>
        <xdr:cNvPr id="464" name="Freeform 37"/>
        <xdr:cNvSpPr>
          <a:spLocks/>
        </xdr:cNvSpPr>
      </xdr:nvSpPr>
      <xdr:spPr>
        <a:xfrm>
          <a:off x="8343900" y="146399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68</xdr:row>
      <xdr:rowOff>0</xdr:rowOff>
    </xdr:from>
    <xdr:to>
      <xdr:col>10</xdr:col>
      <xdr:colOff>885825</xdr:colOff>
      <xdr:row>68</xdr:row>
      <xdr:rowOff>0</xdr:rowOff>
    </xdr:to>
    <xdr:sp>
      <xdr:nvSpPr>
        <xdr:cNvPr id="465" name="Freeform 21"/>
        <xdr:cNvSpPr>
          <a:spLocks/>
        </xdr:cNvSpPr>
      </xdr:nvSpPr>
      <xdr:spPr>
        <a:xfrm>
          <a:off x="8343900" y="128492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78</xdr:row>
      <xdr:rowOff>0</xdr:rowOff>
    </xdr:from>
    <xdr:to>
      <xdr:col>10</xdr:col>
      <xdr:colOff>885825</xdr:colOff>
      <xdr:row>78</xdr:row>
      <xdr:rowOff>9525</xdr:rowOff>
    </xdr:to>
    <xdr:sp>
      <xdr:nvSpPr>
        <xdr:cNvPr id="466" name="Freeform 37"/>
        <xdr:cNvSpPr>
          <a:spLocks/>
        </xdr:cNvSpPr>
      </xdr:nvSpPr>
      <xdr:spPr>
        <a:xfrm>
          <a:off x="8343900" y="146399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81</xdr:row>
      <xdr:rowOff>0</xdr:rowOff>
    </xdr:from>
    <xdr:to>
      <xdr:col>10</xdr:col>
      <xdr:colOff>885825</xdr:colOff>
      <xdr:row>81</xdr:row>
      <xdr:rowOff>9525</xdr:rowOff>
    </xdr:to>
    <xdr:sp>
      <xdr:nvSpPr>
        <xdr:cNvPr id="467" name="Freeform 38"/>
        <xdr:cNvSpPr>
          <a:spLocks/>
        </xdr:cNvSpPr>
      </xdr:nvSpPr>
      <xdr:spPr>
        <a:xfrm>
          <a:off x="8343900" y="151923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85</xdr:row>
      <xdr:rowOff>0</xdr:rowOff>
    </xdr:from>
    <xdr:to>
      <xdr:col>10</xdr:col>
      <xdr:colOff>885825</xdr:colOff>
      <xdr:row>85</xdr:row>
      <xdr:rowOff>0</xdr:rowOff>
    </xdr:to>
    <xdr:sp>
      <xdr:nvSpPr>
        <xdr:cNvPr id="468" name="Freeform 22"/>
        <xdr:cNvSpPr>
          <a:spLocks/>
        </xdr:cNvSpPr>
      </xdr:nvSpPr>
      <xdr:spPr>
        <a:xfrm>
          <a:off x="8343900" y="1593532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94</xdr:row>
      <xdr:rowOff>0</xdr:rowOff>
    </xdr:from>
    <xdr:to>
      <xdr:col>10</xdr:col>
      <xdr:colOff>885825</xdr:colOff>
      <xdr:row>94</xdr:row>
      <xdr:rowOff>0</xdr:rowOff>
    </xdr:to>
    <xdr:sp>
      <xdr:nvSpPr>
        <xdr:cNvPr id="469" name="Freeform 24"/>
        <xdr:cNvSpPr>
          <a:spLocks/>
        </xdr:cNvSpPr>
      </xdr:nvSpPr>
      <xdr:spPr>
        <a:xfrm>
          <a:off x="8343900" y="176307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113</xdr:row>
      <xdr:rowOff>0</xdr:rowOff>
    </xdr:from>
    <xdr:to>
      <xdr:col>10</xdr:col>
      <xdr:colOff>885825</xdr:colOff>
      <xdr:row>113</xdr:row>
      <xdr:rowOff>9525</xdr:rowOff>
    </xdr:to>
    <xdr:sp>
      <xdr:nvSpPr>
        <xdr:cNvPr id="470" name="Freeform 25"/>
        <xdr:cNvSpPr>
          <a:spLocks/>
        </xdr:cNvSpPr>
      </xdr:nvSpPr>
      <xdr:spPr>
        <a:xfrm>
          <a:off x="8343900" y="21135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122</xdr:row>
      <xdr:rowOff>0</xdr:rowOff>
    </xdr:from>
    <xdr:to>
      <xdr:col>10</xdr:col>
      <xdr:colOff>885825</xdr:colOff>
      <xdr:row>122</xdr:row>
      <xdr:rowOff>0</xdr:rowOff>
    </xdr:to>
    <xdr:sp>
      <xdr:nvSpPr>
        <xdr:cNvPr id="471" name="Freeform 26"/>
        <xdr:cNvSpPr>
          <a:spLocks/>
        </xdr:cNvSpPr>
      </xdr:nvSpPr>
      <xdr:spPr>
        <a:xfrm>
          <a:off x="8343900" y="228504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111</xdr:row>
      <xdr:rowOff>0</xdr:rowOff>
    </xdr:from>
    <xdr:to>
      <xdr:col>10</xdr:col>
      <xdr:colOff>885825</xdr:colOff>
      <xdr:row>111</xdr:row>
      <xdr:rowOff>0</xdr:rowOff>
    </xdr:to>
    <xdr:sp>
      <xdr:nvSpPr>
        <xdr:cNvPr id="472" name="Freeform 28"/>
        <xdr:cNvSpPr>
          <a:spLocks/>
        </xdr:cNvSpPr>
      </xdr:nvSpPr>
      <xdr:spPr>
        <a:xfrm>
          <a:off x="8343900" y="20754975"/>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134</xdr:row>
      <xdr:rowOff>0</xdr:rowOff>
    </xdr:from>
    <xdr:to>
      <xdr:col>10</xdr:col>
      <xdr:colOff>885825</xdr:colOff>
      <xdr:row>134</xdr:row>
      <xdr:rowOff>9525</xdr:rowOff>
    </xdr:to>
    <xdr:sp>
      <xdr:nvSpPr>
        <xdr:cNvPr id="473" name="Freeform 29"/>
        <xdr:cNvSpPr>
          <a:spLocks/>
        </xdr:cNvSpPr>
      </xdr:nvSpPr>
      <xdr:spPr>
        <a:xfrm>
          <a:off x="8343900" y="249745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116</xdr:row>
      <xdr:rowOff>0</xdr:rowOff>
    </xdr:from>
    <xdr:to>
      <xdr:col>10</xdr:col>
      <xdr:colOff>885825</xdr:colOff>
      <xdr:row>116</xdr:row>
      <xdr:rowOff>9525</xdr:rowOff>
    </xdr:to>
    <xdr:sp>
      <xdr:nvSpPr>
        <xdr:cNvPr id="474" name="Freeform 39"/>
        <xdr:cNvSpPr>
          <a:spLocks/>
        </xdr:cNvSpPr>
      </xdr:nvSpPr>
      <xdr:spPr>
        <a:xfrm>
          <a:off x="8343900" y="217074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475" name="Freeform 40"/>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123</xdr:row>
      <xdr:rowOff>0</xdr:rowOff>
    </xdr:from>
    <xdr:to>
      <xdr:col>10</xdr:col>
      <xdr:colOff>885825</xdr:colOff>
      <xdr:row>123</xdr:row>
      <xdr:rowOff>9525</xdr:rowOff>
    </xdr:to>
    <xdr:sp>
      <xdr:nvSpPr>
        <xdr:cNvPr id="476" name="Freeform 41"/>
        <xdr:cNvSpPr>
          <a:spLocks/>
        </xdr:cNvSpPr>
      </xdr:nvSpPr>
      <xdr:spPr>
        <a:xfrm>
          <a:off x="8343900" y="23040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116</xdr:row>
      <xdr:rowOff>0</xdr:rowOff>
    </xdr:from>
    <xdr:to>
      <xdr:col>10</xdr:col>
      <xdr:colOff>885825</xdr:colOff>
      <xdr:row>116</xdr:row>
      <xdr:rowOff>9525</xdr:rowOff>
    </xdr:to>
    <xdr:sp>
      <xdr:nvSpPr>
        <xdr:cNvPr id="477" name="Freeform 42"/>
        <xdr:cNvSpPr>
          <a:spLocks/>
        </xdr:cNvSpPr>
      </xdr:nvSpPr>
      <xdr:spPr>
        <a:xfrm>
          <a:off x="8343900" y="217074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478" name="Freeform 43"/>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90</xdr:row>
      <xdr:rowOff>0</xdr:rowOff>
    </xdr:from>
    <xdr:to>
      <xdr:col>10</xdr:col>
      <xdr:colOff>885825</xdr:colOff>
      <xdr:row>90</xdr:row>
      <xdr:rowOff>9525</xdr:rowOff>
    </xdr:to>
    <xdr:sp>
      <xdr:nvSpPr>
        <xdr:cNvPr id="479" name="Freeform 49"/>
        <xdr:cNvSpPr>
          <a:spLocks/>
        </xdr:cNvSpPr>
      </xdr:nvSpPr>
      <xdr:spPr>
        <a:xfrm>
          <a:off x="8343900" y="16868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91</xdr:row>
      <xdr:rowOff>0</xdr:rowOff>
    </xdr:from>
    <xdr:to>
      <xdr:col>10</xdr:col>
      <xdr:colOff>885825</xdr:colOff>
      <xdr:row>91</xdr:row>
      <xdr:rowOff>9525</xdr:rowOff>
    </xdr:to>
    <xdr:sp>
      <xdr:nvSpPr>
        <xdr:cNvPr id="480" name="Freeform 50"/>
        <xdr:cNvSpPr>
          <a:spLocks/>
        </xdr:cNvSpPr>
      </xdr:nvSpPr>
      <xdr:spPr>
        <a:xfrm>
          <a:off x="8343900" y="17059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94</xdr:row>
      <xdr:rowOff>0</xdr:rowOff>
    </xdr:from>
    <xdr:to>
      <xdr:col>10</xdr:col>
      <xdr:colOff>885825</xdr:colOff>
      <xdr:row>94</xdr:row>
      <xdr:rowOff>9525</xdr:rowOff>
    </xdr:to>
    <xdr:sp>
      <xdr:nvSpPr>
        <xdr:cNvPr id="481" name="Freeform 51"/>
        <xdr:cNvSpPr>
          <a:spLocks/>
        </xdr:cNvSpPr>
      </xdr:nvSpPr>
      <xdr:spPr>
        <a:xfrm>
          <a:off x="8343900" y="176307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95</xdr:row>
      <xdr:rowOff>0</xdr:rowOff>
    </xdr:from>
    <xdr:to>
      <xdr:col>10</xdr:col>
      <xdr:colOff>885825</xdr:colOff>
      <xdr:row>95</xdr:row>
      <xdr:rowOff>9525</xdr:rowOff>
    </xdr:to>
    <xdr:sp>
      <xdr:nvSpPr>
        <xdr:cNvPr id="482" name="Freeform 52"/>
        <xdr:cNvSpPr>
          <a:spLocks/>
        </xdr:cNvSpPr>
      </xdr:nvSpPr>
      <xdr:spPr>
        <a:xfrm>
          <a:off x="8343900" y="178212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117</xdr:row>
      <xdr:rowOff>0</xdr:rowOff>
    </xdr:from>
    <xdr:to>
      <xdr:col>10</xdr:col>
      <xdr:colOff>885825</xdr:colOff>
      <xdr:row>117</xdr:row>
      <xdr:rowOff>9525</xdr:rowOff>
    </xdr:to>
    <xdr:sp>
      <xdr:nvSpPr>
        <xdr:cNvPr id="483" name="Freeform 53"/>
        <xdr:cNvSpPr>
          <a:spLocks/>
        </xdr:cNvSpPr>
      </xdr:nvSpPr>
      <xdr:spPr>
        <a:xfrm>
          <a:off x="8343900" y="2189797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108</xdr:row>
      <xdr:rowOff>0</xdr:rowOff>
    </xdr:from>
    <xdr:to>
      <xdr:col>10</xdr:col>
      <xdr:colOff>885825</xdr:colOff>
      <xdr:row>108</xdr:row>
      <xdr:rowOff>9525</xdr:rowOff>
    </xdr:to>
    <xdr:sp>
      <xdr:nvSpPr>
        <xdr:cNvPr id="484" name="Freeform 54"/>
        <xdr:cNvSpPr>
          <a:spLocks/>
        </xdr:cNvSpPr>
      </xdr:nvSpPr>
      <xdr:spPr>
        <a:xfrm>
          <a:off x="8343900" y="20202525"/>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109</xdr:row>
      <xdr:rowOff>0</xdr:rowOff>
    </xdr:from>
    <xdr:to>
      <xdr:col>5</xdr:col>
      <xdr:colOff>19050</xdr:colOff>
      <xdr:row>109</xdr:row>
      <xdr:rowOff>0</xdr:rowOff>
    </xdr:to>
    <xdr:sp>
      <xdr:nvSpPr>
        <xdr:cNvPr id="485" name="Text Box 6"/>
        <xdr:cNvSpPr txBox="1">
          <a:spLocks noChangeArrowheads="1"/>
        </xdr:cNvSpPr>
      </xdr:nvSpPr>
      <xdr:spPr>
        <a:xfrm>
          <a:off x="0" y="2035492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0</xdr:col>
      <xdr:colOff>0</xdr:colOff>
      <xdr:row>109</xdr:row>
      <xdr:rowOff>0</xdr:rowOff>
    </xdr:from>
    <xdr:to>
      <xdr:col>4</xdr:col>
      <xdr:colOff>0</xdr:colOff>
      <xdr:row>109</xdr:row>
      <xdr:rowOff>0</xdr:rowOff>
    </xdr:to>
    <xdr:sp>
      <xdr:nvSpPr>
        <xdr:cNvPr id="486" name="Text Box 2"/>
        <xdr:cNvSpPr txBox="1">
          <a:spLocks noChangeArrowheads="1"/>
        </xdr:cNvSpPr>
      </xdr:nvSpPr>
      <xdr:spPr>
        <a:xfrm>
          <a:off x="0" y="203549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110</xdr:row>
      <xdr:rowOff>0</xdr:rowOff>
    </xdr:from>
    <xdr:to>
      <xdr:col>4</xdr:col>
      <xdr:colOff>0</xdr:colOff>
      <xdr:row>110</xdr:row>
      <xdr:rowOff>0</xdr:rowOff>
    </xdr:to>
    <xdr:sp>
      <xdr:nvSpPr>
        <xdr:cNvPr id="487" name="Text Box 1"/>
        <xdr:cNvSpPr txBox="1">
          <a:spLocks noChangeArrowheads="1"/>
        </xdr:cNvSpPr>
      </xdr:nvSpPr>
      <xdr:spPr>
        <a:xfrm>
          <a:off x="8572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110</xdr:row>
      <xdr:rowOff>0</xdr:rowOff>
    </xdr:from>
    <xdr:to>
      <xdr:col>1</xdr:col>
      <xdr:colOff>0</xdr:colOff>
      <xdr:row>110</xdr:row>
      <xdr:rowOff>0</xdr:rowOff>
    </xdr:to>
    <xdr:sp>
      <xdr:nvSpPr>
        <xdr:cNvPr id="488" name="Text Box 1"/>
        <xdr:cNvSpPr txBox="1">
          <a:spLocks noChangeArrowheads="1"/>
        </xdr:cNvSpPr>
      </xdr:nvSpPr>
      <xdr:spPr>
        <a:xfrm>
          <a:off x="2095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109</xdr:row>
      <xdr:rowOff>0</xdr:rowOff>
    </xdr:from>
    <xdr:to>
      <xdr:col>4</xdr:col>
      <xdr:colOff>0</xdr:colOff>
      <xdr:row>109</xdr:row>
      <xdr:rowOff>0</xdr:rowOff>
    </xdr:to>
    <xdr:sp>
      <xdr:nvSpPr>
        <xdr:cNvPr id="489" name="Text Box 2"/>
        <xdr:cNvSpPr txBox="1">
          <a:spLocks noChangeArrowheads="1"/>
        </xdr:cNvSpPr>
      </xdr:nvSpPr>
      <xdr:spPr>
        <a:xfrm>
          <a:off x="0" y="203549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110</xdr:row>
      <xdr:rowOff>0</xdr:rowOff>
    </xdr:from>
    <xdr:to>
      <xdr:col>4</xdr:col>
      <xdr:colOff>0</xdr:colOff>
      <xdr:row>110</xdr:row>
      <xdr:rowOff>0</xdr:rowOff>
    </xdr:to>
    <xdr:sp>
      <xdr:nvSpPr>
        <xdr:cNvPr id="490" name="Text Box 1"/>
        <xdr:cNvSpPr txBox="1">
          <a:spLocks noChangeArrowheads="1"/>
        </xdr:cNvSpPr>
      </xdr:nvSpPr>
      <xdr:spPr>
        <a:xfrm>
          <a:off x="8572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110</xdr:row>
      <xdr:rowOff>0</xdr:rowOff>
    </xdr:from>
    <xdr:to>
      <xdr:col>1</xdr:col>
      <xdr:colOff>0</xdr:colOff>
      <xdr:row>110</xdr:row>
      <xdr:rowOff>0</xdr:rowOff>
    </xdr:to>
    <xdr:sp>
      <xdr:nvSpPr>
        <xdr:cNvPr id="491" name="Text Box 1"/>
        <xdr:cNvSpPr txBox="1">
          <a:spLocks noChangeArrowheads="1"/>
        </xdr:cNvSpPr>
      </xdr:nvSpPr>
      <xdr:spPr>
        <a:xfrm>
          <a:off x="2095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10</xdr:col>
      <xdr:colOff>885825</xdr:colOff>
      <xdr:row>133</xdr:row>
      <xdr:rowOff>0</xdr:rowOff>
    </xdr:from>
    <xdr:to>
      <xdr:col>10</xdr:col>
      <xdr:colOff>885825</xdr:colOff>
      <xdr:row>133</xdr:row>
      <xdr:rowOff>9525</xdr:rowOff>
    </xdr:to>
    <xdr:sp>
      <xdr:nvSpPr>
        <xdr:cNvPr id="492" name="Freeform 17"/>
        <xdr:cNvSpPr>
          <a:spLocks/>
        </xdr:cNvSpPr>
      </xdr:nvSpPr>
      <xdr:spPr>
        <a:xfrm>
          <a:off x="8343900" y="24784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140</xdr:row>
      <xdr:rowOff>0</xdr:rowOff>
    </xdr:from>
    <xdr:to>
      <xdr:col>10</xdr:col>
      <xdr:colOff>885825</xdr:colOff>
      <xdr:row>140</xdr:row>
      <xdr:rowOff>9525</xdr:rowOff>
    </xdr:to>
    <xdr:sp>
      <xdr:nvSpPr>
        <xdr:cNvPr id="493" name="Freeform 19"/>
        <xdr:cNvSpPr>
          <a:spLocks/>
        </xdr:cNvSpPr>
      </xdr:nvSpPr>
      <xdr:spPr>
        <a:xfrm>
          <a:off x="8343900" y="261175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494" name="Freeform 20"/>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495" name="Freeform 21"/>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136</xdr:row>
      <xdr:rowOff>0</xdr:rowOff>
    </xdr:from>
    <xdr:to>
      <xdr:col>10</xdr:col>
      <xdr:colOff>885825</xdr:colOff>
      <xdr:row>136</xdr:row>
      <xdr:rowOff>9525</xdr:rowOff>
    </xdr:to>
    <xdr:sp>
      <xdr:nvSpPr>
        <xdr:cNvPr id="496" name="Freeform 32"/>
        <xdr:cNvSpPr>
          <a:spLocks/>
        </xdr:cNvSpPr>
      </xdr:nvSpPr>
      <xdr:spPr>
        <a:xfrm>
          <a:off x="8343900" y="253555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139</xdr:row>
      <xdr:rowOff>0</xdr:rowOff>
    </xdr:from>
    <xdr:to>
      <xdr:col>10</xdr:col>
      <xdr:colOff>885825</xdr:colOff>
      <xdr:row>139</xdr:row>
      <xdr:rowOff>9525</xdr:rowOff>
    </xdr:to>
    <xdr:sp>
      <xdr:nvSpPr>
        <xdr:cNvPr id="497" name="Freeform 33"/>
        <xdr:cNvSpPr>
          <a:spLocks/>
        </xdr:cNvSpPr>
      </xdr:nvSpPr>
      <xdr:spPr>
        <a:xfrm>
          <a:off x="8343900" y="25927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498" name="Freeform 35"/>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499" name="Freeform 36"/>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00" name="Freeform 37"/>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01" name="Freeform 48"/>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133</xdr:row>
      <xdr:rowOff>0</xdr:rowOff>
    </xdr:from>
    <xdr:to>
      <xdr:col>10</xdr:col>
      <xdr:colOff>885825</xdr:colOff>
      <xdr:row>133</xdr:row>
      <xdr:rowOff>9525</xdr:rowOff>
    </xdr:to>
    <xdr:sp>
      <xdr:nvSpPr>
        <xdr:cNvPr id="502" name="Freeform 17"/>
        <xdr:cNvSpPr>
          <a:spLocks/>
        </xdr:cNvSpPr>
      </xdr:nvSpPr>
      <xdr:spPr>
        <a:xfrm>
          <a:off x="8343900" y="24784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140</xdr:row>
      <xdr:rowOff>0</xdr:rowOff>
    </xdr:from>
    <xdr:to>
      <xdr:col>10</xdr:col>
      <xdr:colOff>885825</xdr:colOff>
      <xdr:row>140</xdr:row>
      <xdr:rowOff>9525</xdr:rowOff>
    </xdr:to>
    <xdr:sp>
      <xdr:nvSpPr>
        <xdr:cNvPr id="503" name="Freeform 19"/>
        <xdr:cNvSpPr>
          <a:spLocks/>
        </xdr:cNvSpPr>
      </xdr:nvSpPr>
      <xdr:spPr>
        <a:xfrm>
          <a:off x="8343900" y="261175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04" name="Freeform 20"/>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05" name="Freeform 21"/>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136</xdr:row>
      <xdr:rowOff>0</xdr:rowOff>
    </xdr:from>
    <xdr:to>
      <xdr:col>10</xdr:col>
      <xdr:colOff>885825</xdr:colOff>
      <xdr:row>136</xdr:row>
      <xdr:rowOff>9525</xdr:rowOff>
    </xdr:to>
    <xdr:sp>
      <xdr:nvSpPr>
        <xdr:cNvPr id="506" name="Freeform 32"/>
        <xdr:cNvSpPr>
          <a:spLocks/>
        </xdr:cNvSpPr>
      </xdr:nvSpPr>
      <xdr:spPr>
        <a:xfrm>
          <a:off x="8343900" y="253555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139</xdr:row>
      <xdr:rowOff>0</xdr:rowOff>
    </xdr:from>
    <xdr:to>
      <xdr:col>10</xdr:col>
      <xdr:colOff>885825</xdr:colOff>
      <xdr:row>139</xdr:row>
      <xdr:rowOff>9525</xdr:rowOff>
    </xdr:to>
    <xdr:sp>
      <xdr:nvSpPr>
        <xdr:cNvPr id="507" name="Freeform 33"/>
        <xdr:cNvSpPr>
          <a:spLocks/>
        </xdr:cNvSpPr>
      </xdr:nvSpPr>
      <xdr:spPr>
        <a:xfrm>
          <a:off x="8343900" y="25927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08" name="Freeform 35"/>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09" name="Freeform 36"/>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10" name="Freeform 37"/>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11" name="Freeform 48"/>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12" name="Freeform 21"/>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13" name="Freeform 37"/>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14" name="Freeform 21"/>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15" name="Freeform 37"/>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16" name="Freeform 38"/>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17" name="Freeform 22"/>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133</xdr:row>
      <xdr:rowOff>0</xdr:rowOff>
    </xdr:from>
    <xdr:to>
      <xdr:col>10</xdr:col>
      <xdr:colOff>885825</xdr:colOff>
      <xdr:row>133</xdr:row>
      <xdr:rowOff>9525</xdr:rowOff>
    </xdr:to>
    <xdr:sp>
      <xdr:nvSpPr>
        <xdr:cNvPr id="518" name="Freeform 54"/>
        <xdr:cNvSpPr>
          <a:spLocks/>
        </xdr:cNvSpPr>
      </xdr:nvSpPr>
      <xdr:spPr>
        <a:xfrm>
          <a:off x="8343900" y="24784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19" name="Freeform 28"/>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20" name="Freeform 29"/>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21" name="Freeform 54"/>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133</xdr:row>
      <xdr:rowOff>0</xdr:rowOff>
    </xdr:from>
    <xdr:to>
      <xdr:col>10</xdr:col>
      <xdr:colOff>885825</xdr:colOff>
      <xdr:row>133</xdr:row>
      <xdr:rowOff>9525</xdr:rowOff>
    </xdr:to>
    <xdr:sp>
      <xdr:nvSpPr>
        <xdr:cNvPr id="522" name="Freeform 54"/>
        <xdr:cNvSpPr>
          <a:spLocks/>
        </xdr:cNvSpPr>
      </xdr:nvSpPr>
      <xdr:spPr>
        <a:xfrm>
          <a:off x="8343900" y="24784050"/>
          <a:ext cx="0" cy="9525"/>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23" name="Freeform 28"/>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24" name="Freeform 29"/>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141</xdr:row>
      <xdr:rowOff>0</xdr:rowOff>
    </xdr:from>
    <xdr:to>
      <xdr:col>10</xdr:col>
      <xdr:colOff>885825</xdr:colOff>
      <xdr:row>141</xdr:row>
      <xdr:rowOff>0</xdr:rowOff>
    </xdr:to>
    <xdr:sp>
      <xdr:nvSpPr>
        <xdr:cNvPr id="525" name="Freeform 54"/>
        <xdr:cNvSpPr>
          <a:spLocks/>
        </xdr:cNvSpPr>
      </xdr:nvSpPr>
      <xdr:spPr>
        <a:xfrm>
          <a:off x="8343900" y="26308050"/>
          <a:ext cx="0" cy="0"/>
        </a:xfrm>
        <a:custGeom>
          <a:pathLst>
            <a:path h="16384" w="16384">
              <a:moveTo>
                <a:pt x="16384" y="0"/>
              </a:move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38</xdr:row>
      <xdr:rowOff>0</xdr:rowOff>
    </xdr:from>
    <xdr:to>
      <xdr:col>4</xdr:col>
      <xdr:colOff>0</xdr:colOff>
      <xdr:row>38</xdr:row>
      <xdr:rowOff>0</xdr:rowOff>
    </xdr:to>
    <xdr:sp>
      <xdr:nvSpPr>
        <xdr:cNvPr id="526" name="Text Box 2"/>
        <xdr:cNvSpPr txBox="1">
          <a:spLocks noChangeArrowheads="1"/>
        </xdr:cNvSpPr>
      </xdr:nvSpPr>
      <xdr:spPr>
        <a:xfrm>
          <a:off x="0" y="7067550"/>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39</xdr:row>
      <xdr:rowOff>0</xdr:rowOff>
    </xdr:from>
    <xdr:to>
      <xdr:col>4</xdr:col>
      <xdr:colOff>0</xdr:colOff>
      <xdr:row>39</xdr:row>
      <xdr:rowOff>0</xdr:rowOff>
    </xdr:to>
    <xdr:sp>
      <xdr:nvSpPr>
        <xdr:cNvPr id="527" name="Text Box 1"/>
        <xdr:cNvSpPr txBox="1">
          <a:spLocks noChangeArrowheads="1"/>
        </xdr:cNvSpPr>
      </xdr:nvSpPr>
      <xdr:spPr>
        <a:xfrm>
          <a:off x="8572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39</xdr:row>
      <xdr:rowOff>0</xdr:rowOff>
    </xdr:from>
    <xdr:to>
      <xdr:col>1</xdr:col>
      <xdr:colOff>0</xdr:colOff>
      <xdr:row>39</xdr:row>
      <xdr:rowOff>0</xdr:rowOff>
    </xdr:to>
    <xdr:sp>
      <xdr:nvSpPr>
        <xdr:cNvPr id="528" name="Text Box 1"/>
        <xdr:cNvSpPr txBox="1">
          <a:spLocks noChangeArrowheads="1"/>
        </xdr:cNvSpPr>
      </xdr:nvSpPr>
      <xdr:spPr>
        <a:xfrm>
          <a:off x="209550" y="72199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73</xdr:row>
      <xdr:rowOff>0</xdr:rowOff>
    </xdr:from>
    <xdr:to>
      <xdr:col>4</xdr:col>
      <xdr:colOff>0</xdr:colOff>
      <xdr:row>73</xdr:row>
      <xdr:rowOff>0</xdr:rowOff>
    </xdr:to>
    <xdr:sp>
      <xdr:nvSpPr>
        <xdr:cNvPr id="529" name="Text Box 2"/>
        <xdr:cNvSpPr txBox="1">
          <a:spLocks noChangeArrowheads="1"/>
        </xdr:cNvSpPr>
      </xdr:nvSpPr>
      <xdr:spPr>
        <a:xfrm>
          <a:off x="0" y="13687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74</xdr:row>
      <xdr:rowOff>0</xdr:rowOff>
    </xdr:from>
    <xdr:to>
      <xdr:col>4</xdr:col>
      <xdr:colOff>0</xdr:colOff>
      <xdr:row>74</xdr:row>
      <xdr:rowOff>0</xdr:rowOff>
    </xdr:to>
    <xdr:sp>
      <xdr:nvSpPr>
        <xdr:cNvPr id="530" name="Text Box 1"/>
        <xdr:cNvSpPr txBox="1">
          <a:spLocks noChangeArrowheads="1"/>
        </xdr:cNvSpPr>
      </xdr:nvSpPr>
      <xdr:spPr>
        <a:xfrm>
          <a:off x="8572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74</xdr:row>
      <xdr:rowOff>0</xdr:rowOff>
    </xdr:from>
    <xdr:to>
      <xdr:col>1</xdr:col>
      <xdr:colOff>0</xdr:colOff>
      <xdr:row>74</xdr:row>
      <xdr:rowOff>0</xdr:rowOff>
    </xdr:to>
    <xdr:sp>
      <xdr:nvSpPr>
        <xdr:cNvPr id="531" name="Text Box 1"/>
        <xdr:cNvSpPr txBox="1">
          <a:spLocks noChangeArrowheads="1"/>
        </xdr:cNvSpPr>
      </xdr:nvSpPr>
      <xdr:spPr>
        <a:xfrm>
          <a:off x="209550" y="138398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109</xdr:row>
      <xdr:rowOff>0</xdr:rowOff>
    </xdr:from>
    <xdr:to>
      <xdr:col>4</xdr:col>
      <xdr:colOff>0</xdr:colOff>
      <xdr:row>109</xdr:row>
      <xdr:rowOff>0</xdr:rowOff>
    </xdr:to>
    <xdr:sp>
      <xdr:nvSpPr>
        <xdr:cNvPr id="532" name="Text Box 2"/>
        <xdr:cNvSpPr txBox="1">
          <a:spLocks noChangeArrowheads="1"/>
        </xdr:cNvSpPr>
      </xdr:nvSpPr>
      <xdr:spPr>
        <a:xfrm>
          <a:off x="0" y="203549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110</xdr:row>
      <xdr:rowOff>0</xdr:rowOff>
    </xdr:from>
    <xdr:to>
      <xdr:col>4</xdr:col>
      <xdr:colOff>0</xdr:colOff>
      <xdr:row>110</xdr:row>
      <xdr:rowOff>0</xdr:rowOff>
    </xdr:to>
    <xdr:sp>
      <xdr:nvSpPr>
        <xdr:cNvPr id="533" name="Text Box 1"/>
        <xdr:cNvSpPr txBox="1">
          <a:spLocks noChangeArrowheads="1"/>
        </xdr:cNvSpPr>
      </xdr:nvSpPr>
      <xdr:spPr>
        <a:xfrm>
          <a:off x="8572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110</xdr:row>
      <xdr:rowOff>0</xdr:rowOff>
    </xdr:from>
    <xdr:to>
      <xdr:col>1</xdr:col>
      <xdr:colOff>0</xdr:colOff>
      <xdr:row>110</xdr:row>
      <xdr:rowOff>0</xdr:rowOff>
    </xdr:to>
    <xdr:sp>
      <xdr:nvSpPr>
        <xdr:cNvPr id="534" name="Text Box 1"/>
        <xdr:cNvSpPr txBox="1">
          <a:spLocks noChangeArrowheads="1"/>
        </xdr:cNvSpPr>
      </xdr:nvSpPr>
      <xdr:spPr>
        <a:xfrm>
          <a:off x="209550" y="20507325"/>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N79"/>
  <sheetViews>
    <sheetView zoomScalePageLayoutView="0" workbookViewId="0" topLeftCell="A45">
      <selection activeCell="A82" sqref="A82"/>
    </sheetView>
  </sheetViews>
  <sheetFormatPr defaultColWidth="9.140625" defaultRowHeight="12.75"/>
  <cols>
    <col min="11" max="11" width="10.140625" style="100" bestFit="1" customWidth="1"/>
    <col min="12" max="12" width="9.140625" style="101" customWidth="1"/>
  </cols>
  <sheetData>
    <row r="1" ht="12.75">
      <c r="A1" s="99"/>
    </row>
    <row r="2" ht="15.75">
      <c r="A2" s="102" t="s">
        <v>7</v>
      </c>
    </row>
    <row r="3" ht="15">
      <c r="A3" s="103"/>
    </row>
    <row r="4" ht="15">
      <c r="A4" s="103" t="s">
        <v>658</v>
      </c>
    </row>
    <row r="5" ht="15">
      <c r="A5" s="103"/>
    </row>
    <row r="6" ht="15">
      <c r="A6" s="104" t="s">
        <v>8</v>
      </c>
    </row>
    <row r="7" ht="15">
      <c r="A7" s="103"/>
    </row>
    <row r="8" ht="12.75">
      <c r="A8" s="105" t="s">
        <v>659</v>
      </c>
    </row>
    <row r="9" ht="12.75">
      <c r="A9" s="105" t="s">
        <v>894</v>
      </c>
    </row>
    <row r="10" ht="12.75">
      <c r="A10" s="105" t="s">
        <v>660</v>
      </c>
    </row>
    <row r="11" ht="12.75">
      <c r="A11" s="105" t="s">
        <v>943</v>
      </c>
    </row>
    <row r="12" spans="1:14" ht="15" customHeight="1">
      <c r="A12" s="105" t="s">
        <v>941</v>
      </c>
      <c r="K12" s="100" t="s">
        <v>850</v>
      </c>
      <c r="N12" s="100"/>
    </row>
    <row r="13" spans="1:12" ht="12" customHeight="1">
      <c r="A13" s="99" t="s">
        <v>942</v>
      </c>
      <c r="K13"/>
      <c r="L13"/>
    </row>
    <row r="14" ht="12.75">
      <c r="A14" s="99" t="s">
        <v>944</v>
      </c>
    </row>
    <row r="15" ht="12.75">
      <c r="A15" s="99" t="s">
        <v>945</v>
      </c>
    </row>
    <row r="16" ht="12.75">
      <c r="A16" s="99" t="s">
        <v>946</v>
      </c>
    </row>
    <row r="17" ht="12.75">
      <c r="A17" s="105" t="s">
        <v>661</v>
      </c>
    </row>
    <row r="18" ht="12.75">
      <c r="A18" s="105" t="s">
        <v>947</v>
      </c>
    </row>
    <row r="19" ht="12.75">
      <c r="A19" s="99" t="s">
        <v>948</v>
      </c>
    </row>
    <row r="20" ht="12.75">
      <c r="A20" s="99" t="s">
        <v>949</v>
      </c>
    </row>
    <row r="21" ht="12.75">
      <c r="A21" s="99" t="s">
        <v>950</v>
      </c>
    </row>
    <row r="22" ht="12.75">
      <c r="A22" s="99" t="s">
        <v>951</v>
      </c>
    </row>
    <row r="23" ht="12.75">
      <c r="A23" s="105" t="s">
        <v>952</v>
      </c>
    </row>
    <row r="24" ht="12.75">
      <c r="A24" s="99" t="s">
        <v>967</v>
      </c>
    </row>
    <row r="25" ht="12.75">
      <c r="A25" s="99" t="s">
        <v>968</v>
      </c>
    </row>
    <row r="26" ht="12.75">
      <c r="A26" s="99" t="s">
        <v>969</v>
      </c>
    </row>
    <row r="27" ht="12.75">
      <c r="A27" s="99" t="s">
        <v>970</v>
      </c>
    </row>
    <row r="28" ht="12.75">
      <c r="A28" s="99" t="s">
        <v>971</v>
      </c>
    </row>
    <row r="29" ht="12.75">
      <c r="A29" s="99" t="s">
        <v>662</v>
      </c>
    </row>
    <row r="30" ht="12.75">
      <c r="A30" s="99" t="s">
        <v>972</v>
      </c>
    </row>
    <row r="31" ht="12.75">
      <c r="A31" s="99" t="s">
        <v>973</v>
      </c>
    </row>
    <row r="32" ht="12.75">
      <c r="A32" s="105" t="s">
        <v>953</v>
      </c>
    </row>
    <row r="33" ht="12.75">
      <c r="A33" s="99" t="s">
        <v>954</v>
      </c>
    </row>
    <row r="34" ht="12.75">
      <c r="A34" s="99" t="s">
        <v>955</v>
      </c>
    </row>
    <row r="35" ht="12.75">
      <c r="A35" s="105" t="s">
        <v>956</v>
      </c>
    </row>
    <row r="36" ht="12.75">
      <c r="A36" s="99" t="s">
        <v>957</v>
      </c>
    </row>
    <row r="37" ht="12.75">
      <c r="A37" s="105" t="s">
        <v>895</v>
      </c>
    </row>
    <row r="38" ht="12.75">
      <c r="A38" s="105" t="s">
        <v>896</v>
      </c>
    </row>
    <row r="39" ht="12.75">
      <c r="A39" s="106" t="s">
        <v>897</v>
      </c>
    </row>
    <row r="40" ht="12.75">
      <c r="A40" s="106" t="s">
        <v>898</v>
      </c>
    </row>
    <row r="41" ht="12.75">
      <c r="A41" s="106"/>
    </row>
    <row r="42" ht="12.75">
      <c r="A42" s="105" t="s">
        <v>663</v>
      </c>
    </row>
    <row r="43" ht="12.75">
      <c r="A43" s="105" t="s">
        <v>958</v>
      </c>
    </row>
    <row r="44" ht="12.75">
      <c r="A44" s="105" t="s">
        <v>959</v>
      </c>
    </row>
    <row r="45" ht="12.75">
      <c r="A45" s="99" t="s">
        <v>960</v>
      </c>
    </row>
    <row r="46" ht="12.75">
      <c r="A46" s="105" t="s">
        <v>961</v>
      </c>
    </row>
    <row r="47" ht="12.75">
      <c r="A47" s="99" t="s">
        <v>962</v>
      </c>
    </row>
    <row r="48" ht="12.75">
      <c r="A48" s="99" t="s">
        <v>963</v>
      </c>
    </row>
    <row r="49" ht="12.75">
      <c r="A49" s="99" t="s">
        <v>964</v>
      </c>
    </row>
    <row r="50" ht="12.75">
      <c r="A50" s="99" t="s">
        <v>664</v>
      </c>
    </row>
    <row r="51" ht="12.75">
      <c r="A51" s="99" t="s">
        <v>848</v>
      </c>
    </row>
    <row r="52" ht="12.75">
      <c r="A52" s="105" t="s">
        <v>965</v>
      </c>
    </row>
    <row r="53" ht="12.75">
      <c r="A53" s="99" t="s">
        <v>966</v>
      </c>
    </row>
    <row r="54" ht="12.75">
      <c r="A54" s="99"/>
    </row>
    <row r="55" ht="12.75">
      <c r="A55" s="106" t="s">
        <v>899</v>
      </c>
    </row>
    <row r="56" ht="12.75">
      <c r="A56" s="106" t="s">
        <v>900</v>
      </c>
    </row>
    <row r="57" ht="12.75">
      <c r="A57" s="106" t="s">
        <v>901</v>
      </c>
    </row>
    <row r="58" ht="12.75">
      <c r="A58" s="106" t="s">
        <v>831</v>
      </c>
    </row>
    <row r="59" ht="12.75">
      <c r="A59" s="106" t="s">
        <v>902</v>
      </c>
    </row>
    <row r="60" ht="12.75">
      <c r="A60" s="106" t="s">
        <v>903</v>
      </c>
    </row>
    <row r="61" ht="12.75">
      <c r="A61" s="106" t="s">
        <v>904</v>
      </c>
    </row>
    <row r="62" ht="12.75">
      <c r="A62" s="106" t="s">
        <v>905</v>
      </c>
    </row>
    <row r="63" ht="12.75">
      <c r="A63" s="106" t="s">
        <v>906</v>
      </c>
    </row>
    <row r="64" ht="12.75">
      <c r="A64" s="106" t="s">
        <v>907</v>
      </c>
    </row>
    <row r="65" ht="12.75">
      <c r="A65" s="106" t="s">
        <v>908</v>
      </c>
    </row>
    <row r="66" ht="12.75">
      <c r="A66" s="106" t="s">
        <v>909</v>
      </c>
    </row>
    <row r="67" ht="12.75">
      <c r="A67" s="106" t="s">
        <v>910</v>
      </c>
    </row>
    <row r="68" ht="12.75">
      <c r="A68" s="106" t="s">
        <v>911</v>
      </c>
    </row>
    <row r="69" ht="12.75">
      <c r="A69" s="106" t="s">
        <v>912</v>
      </c>
    </row>
    <row r="70" ht="12.75">
      <c r="A70" s="106" t="s">
        <v>913</v>
      </c>
    </row>
    <row r="71" ht="12.75">
      <c r="A71" s="106" t="s">
        <v>914</v>
      </c>
    </row>
    <row r="72" ht="12.75">
      <c r="A72" s="106" t="s">
        <v>915</v>
      </c>
    </row>
    <row r="73" ht="12.75">
      <c r="A73" s="106" t="s">
        <v>916</v>
      </c>
    </row>
    <row r="74" ht="12.75">
      <c r="A74" s="106" t="s">
        <v>917</v>
      </c>
    </row>
    <row r="75" ht="12.75">
      <c r="A75" s="106" t="s">
        <v>918</v>
      </c>
    </row>
    <row r="76" ht="12.75">
      <c r="A76" s="106" t="s">
        <v>919</v>
      </c>
    </row>
    <row r="77" ht="12.75">
      <c r="A77" s="106" t="s">
        <v>832</v>
      </c>
    </row>
    <row r="78" ht="12.75">
      <c r="A78" s="106" t="s">
        <v>833</v>
      </c>
    </row>
    <row r="79" ht="12.75">
      <c r="A79" s="106" t="s">
        <v>834</v>
      </c>
    </row>
  </sheetData>
  <sheetProtection/>
  <printOptions/>
  <pageMargins left="0.7086614173228347" right="0.7086614173228347" top="0.55" bottom="0.58" header="0.19"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2" tint="-0.4999699890613556"/>
  </sheetPr>
  <dimension ref="A1:D191"/>
  <sheetViews>
    <sheetView workbookViewId="0" topLeftCell="A79">
      <selection activeCell="C100" sqref="C100"/>
    </sheetView>
  </sheetViews>
  <sheetFormatPr defaultColWidth="9.140625" defaultRowHeight="12.75"/>
  <cols>
    <col min="1" max="1" width="21.00390625" style="22" customWidth="1"/>
    <col min="2" max="2" width="3.7109375" style="69" customWidth="1"/>
    <col min="3" max="3" width="118.00390625" style="54" customWidth="1"/>
    <col min="4" max="4" width="9.140625" style="24" customWidth="1"/>
    <col min="5" max="16384" width="9.140625" style="22" customWidth="1"/>
  </cols>
  <sheetData>
    <row r="1" spans="2:3" ht="12.75" customHeight="1">
      <c r="B1" s="75"/>
      <c r="C1" s="54" t="s">
        <v>332</v>
      </c>
    </row>
    <row r="2" ht="12.75" customHeight="1">
      <c r="B2" s="75"/>
    </row>
    <row r="3" spans="2:3" ht="12.75">
      <c r="B3" s="75"/>
      <c r="C3" s="54" t="s">
        <v>887</v>
      </c>
    </row>
    <row r="4" ht="12.75">
      <c r="B4" s="75"/>
    </row>
    <row r="5" ht="12.75">
      <c r="B5" s="75"/>
    </row>
    <row r="6" spans="2:3" ht="12.75">
      <c r="B6" s="75"/>
      <c r="C6" s="54" t="s">
        <v>276</v>
      </c>
    </row>
    <row r="7" ht="12.75">
      <c r="B7" s="75"/>
    </row>
    <row r="8" spans="1:3" ht="12.75">
      <c r="A8" s="22" t="s">
        <v>277</v>
      </c>
      <c r="B8" s="75" t="s">
        <v>31</v>
      </c>
      <c r="C8" s="54" t="s">
        <v>888</v>
      </c>
    </row>
    <row r="9" spans="2:3" ht="15.75" customHeight="1">
      <c r="B9" s="75"/>
      <c r="C9" s="54" t="s">
        <v>278</v>
      </c>
    </row>
    <row r="10" spans="1:3" ht="12.75" customHeight="1">
      <c r="A10" s="283">
        <v>44926</v>
      </c>
      <c r="B10" s="84" t="s">
        <v>32</v>
      </c>
      <c r="C10" s="85" t="s">
        <v>889</v>
      </c>
    </row>
    <row r="11" spans="1:3" ht="12.75" customHeight="1">
      <c r="A11" s="83" t="s">
        <v>692</v>
      </c>
      <c r="B11" s="84"/>
      <c r="C11" s="85" t="s">
        <v>851</v>
      </c>
    </row>
    <row r="12" spans="1:3" ht="12.75" customHeight="1">
      <c r="A12" s="83" t="s">
        <v>693</v>
      </c>
      <c r="B12" s="84"/>
      <c r="C12" s="85" t="s">
        <v>938</v>
      </c>
    </row>
    <row r="13" spans="1:3" ht="12.75" customHeight="1">
      <c r="A13" s="83" t="s">
        <v>694</v>
      </c>
      <c r="B13" s="84"/>
      <c r="C13" s="85"/>
    </row>
    <row r="14" spans="1:3" ht="12.75" customHeight="1">
      <c r="A14" s="83" t="s">
        <v>695</v>
      </c>
      <c r="B14" s="84"/>
      <c r="C14" s="85"/>
    </row>
    <row r="15" spans="1:3" ht="12.75" customHeight="1">
      <c r="A15" s="83" t="s">
        <v>696</v>
      </c>
      <c r="B15" s="84"/>
      <c r="C15" s="85"/>
    </row>
    <row r="16" spans="1:3" ht="12.75" customHeight="1">
      <c r="A16" s="83" t="s">
        <v>697</v>
      </c>
      <c r="B16" s="84"/>
      <c r="C16" s="85"/>
    </row>
    <row r="17" spans="2:3" ht="15" customHeight="1">
      <c r="B17" s="75"/>
      <c r="C17" s="86"/>
    </row>
    <row r="18" spans="1:3" ht="12.75" customHeight="1">
      <c r="A18" s="83" t="s">
        <v>699</v>
      </c>
      <c r="B18" s="84" t="s">
        <v>33</v>
      </c>
      <c r="C18" s="85" t="s">
        <v>931</v>
      </c>
    </row>
    <row r="19" spans="1:3" ht="12.75" customHeight="1">
      <c r="A19" s="83" t="s">
        <v>698</v>
      </c>
      <c r="B19" s="84"/>
      <c r="C19" s="85" t="s">
        <v>940</v>
      </c>
    </row>
    <row r="20" spans="1:3" ht="12.75" customHeight="1">
      <c r="A20" s="83" t="s">
        <v>700</v>
      </c>
      <c r="B20" s="84"/>
      <c r="C20" s="85" t="s">
        <v>939</v>
      </c>
    </row>
    <row r="21" spans="1:3" ht="12.75" customHeight="1">
      <c r="A21" s="83"/>
      <c r="B21" s="84"/>
      <c r="C21" s="85" t="s">
        <v>932</v>
      </c>
    </row>
    <row r="22" spans="1:3" ht="15" customHeight="1">
      <c r="A22" s="83"/>
      <c r="B22" s="87"/>
      <c r="C22" s="85"/>
    </row>
    <row r="23" spans="1:3" ht="12.75">
      <c r="A23" s="22" t="s">
        <v>259</v>
      </c>
      <c r="B23" s="87" t="s">
        <v>34</v>
      </c>
      <c r="C23" s="54" t="s">
        <v>890</v>
      </c>
    </row>
    <row r="24" spans="2:3" ht="12.75">
      <c r="B24" s="75"/>
      <c r="C24" s="86" t="s">
        <v>381</v>
      </c>
    </row>
    <row r="25" spans="2:3" ht="12.75" customHeight="1">
      <c r="B25" s="75"/>
      <c r="C25" s="86" t="s">
        <v>379</v>
      </c>
    </row>
    <row r="26" spans="2:3" ht="12.75">
      <c r="B26" s="75"/>
      <c r="C26" s="86" t="s">
        <v>380</v>
      </c>
    </row>
    <row r="27" spans="2:3" ht="12.75">
      <c r="B27" s="75"/>
      <c r="C27" s="86" t="s">
        <v>382</v>
      </c>
    </row>
    <row r="28" spans="2:3" ht="12.75">
      <c r="B28" s="75"/>
      <c r="C28" s="86" t="s">
        <v>143</v>
      </c>
    </row>
    <row r="29" spans="2:3" ht="15" customHeight="1">
      <c r="B29" s="75"/>
      <c r="C29" s="86"/>
    </row>
    <row r="30" spans="1:3" ht="12.75" customHeight="1">
      <c r="A30" s="83" t="s">
        <v>731</v>
      </c>
      <c r="B30" s="409" t="s">
        <v>35</v>
      </c>
      <c r="C30" s="85" t="s">
        <v>893</v>
      </c>
    </row>
    <row r="31" spans="1:3" ht="12.75">
      <c r="A31" s="83" t="s">
        <v>730</v>
      </c>
      <c r="B31" s="410"/>
      <c r="C31" s="88" t="s">
        <v>528</v>
      </c>
    </row>
    <row r="32" spans="1:3" ht="12.75">
      <c r="A32" s="255" t="s">
        <v>846</v>
      </c>
      <c r="B32" s="410"/>
      <c r="C32" s="88" t="s">
        <v>333</v>
      </c>
    </row>
    <row r="33" spans="1:3" ht="12.75">
      <c r="A33" s="83"/>
      <c r="B33" s="410"/>
      <c r="C33" s="88" t="s">
        <v>377</v>
      </c>
    </row>
    <row r="34" spans="1:3" ht="12.75" customHeight="1">
      <c r="A34" s="83"/>
      <c r="B34" s="410"/>
      <c r="C34" s="85" t="s">
        <v>701</v>
      </c>
    </row>
    <row r="35" spans="2:3" ht="12.75">
      <c r="B35" s="75"/>
      <c r="C35" s="88" t="s">
        <v>702</v>
      </c>
    </row>
    <row r="36" spans="2:3" ht="12.75">
      <c r="B36" s="75"/>
      <c r="C36" s="88"/>
    </row>
    <row r="37" spans="2:3" ht="12.75">
      <c r="B37" s="75"/>
      <c r="C37" s="88"/>
    </row>
    <row r="38" spans="2:3" ht="12.75">
      <c r="B38" s="75"/>
      <c r="C38" s="88"/>
    </row>
    <row r="39" ht="15" customHeight="1">
      <c r="B39" s="75"/>
    </row>
    <row r="40" spans="1:3" ht="12.75" customHeight="1">
      <c r="A40" s="83" t="s">
        <v>279</v>
      </c>
      <c r="B40" s="87" t="s">
        <v>36</v>
      </c>
      <c r="C40" s="85" t="s">
        <v>704</v>
      </c>
    </row>
    <row r="41" spans="1:3" ht="12.75" customHeight="1">
      <c r="A41" s="83"/>
      <c r="B41" s="87"/>
      <c r="C41" s="85" t="s">
        <v>703</v>
      </c>
    </row>
    <row r="42" spans="1:3" ht="12.75" customHeight="1">
      <c r="A42" s="83"/>
      <c r="B42" s="87"/>
      <c r="C42" s="85" t="s">
        <v>705</v>
      </c>
    </row>
    <row r="43" spans="1:3" ht="15" customHeight="1">
      <c r="A43" s="83"/>
      <c r="B43" s="87"/>
      <c r="C43" s="85"/>
    </row>
    <row r="44" spans="1:3" ht="12.75" customHeight="1">
      <c r="A44" s="83" t="s">
        <v>530</v>
      </c>
      <c r="B44" s="87" t="s">
        <v>37</v>
      </c>
      <c r="C44" s="85" t="s">
        <v>706</v>
      </c>
    </row>
    <row r="45" spans="1:3" ht="12.75" customHeight="1">
      <c r="A45" s="83"/>
      <c r="B45" s="87"/>
      <c r="C45" s="85" t="s">
        <v>707</v>
      </c>
    </row>
    <row r="46" spans="1:3" ht="15" customHeight="1">
      <c r="A46" s="83"/>
      <c r="B46" s="87"/>
      <c r="C46" s="85"/>
    </row>
    <row r="47" spans="1:3" ht="12.75" customHeight="1">
      <c r="A47" s="83" t="s">
        <v>280</v>
      </c>
      <c r="B47" s="89" t="s">
        <v>38</v>
      </c>
      <c r="C47" s="85" t="s">
        <v>708</v>
      </c>
    </row>
    <row r="48" spans="1:3" ht="12.75" customHeight="1">
      <c r="A48" s="83"/>
      <c r="B48" s="89"/>
      <c r="C48" s="85" t="s">
        <v>709</v>
      </c>
    </row>
    <row r="49" spans="1:3" ht="15" customHeight="1">
      <c r="A49" s="83"/>
      <c r="B49" s="89"/>
      <c r="C49" s="85"/>
    </row>
    <row r="50" spans="1:3" ht="12.75" customHeight="1">
      <c r="A50" s="83" t="s">
        <v>529</v>
      </c>
      <c r="B50" s="87" t="s">
        <v>39</v>
      </c>
      <c r="C50" s="85" t="s">
        <v>711</v>
      </c>
    </row>
    <row r="51" spans="1:3" ht="12.75" customHeight="1">
      <c r="A51" s="83"/>
      <c r="B51" s="87"/>
      <c r="C51" s="85" t="s">
        <v>710</v>
      </c>
    </row>
    <row r="52" spans="1:3" ht="12.75" customHeight="1">
      <c r="A52" s="83"/>
      <c r="B52" s="87"/>
      <c r="C52" s="85" t="s">
        <v>712</v>
      </c>
    </row>
    <row r="53" spans="1:3" ht="15" customHeight="1">
      <c r="A53" s="83"/>
      <c r="B53" s="87"/>
      <c r="C53" s="85"/>
    </row>
    <row r="54" spans="1:3" ht="12.75" customHeight="1">
      <c r="A54" s="83" t="s">
        <v>687</v>
      </c>
      <c r="B54" s="89" t="s">
        <v>40</v>
      </c>
      <c r="C54" s="85" t="s">
        <v>975</v>
      </c>
    </row>
    <row r="55" spans="1:3" ht="12.75" customHeight="1">
      <c r="A55" s="83" t="s">
        <v>844</v>
      </c>
      <c r="B55" s="89"/>
      <c r="C55" s="85" t="s">
        <v>689</v>
      </c>
    </row>
    <row r="56" spans="1:3" ht="12.75" customHeight="1">
      <c r="A56" s="83" t="s">
        <v>688</v>
      </c>
      <c r="B56" s="89"/>
      <c r="C56" s="85"/>
    </row>
    <row r="57" spans="1:3" ht="15" customHeight="1">
      <c r="A57" s="83"/>
      <c r="B57" s="89"/>
      <c r="C57" s="85"/>
    </row>
    <row r="58" spans="1:3" ht="12.75">
      <c r="A58" s="83" t="s">
        <v>344</v>
      </c>
      <c r="B58" s="89" t="s">
        <v>41</v>
      </c>
      <c r="C58" s="85" t="s">
        <v>531</v>
      </c>
    </row>
    <row r="59" spans="1:3" ht="15" customHeight="1">
      <c r="A59" s="22" t="s">
        <v>345</v>
      </c>
      <c r="B59" s="75"/>
      <c r="C59" s="85" t="s">
        <v>715</v>
      </c>
    </row>
    <row r="60" spans="2:3" ht="15" customHeight="1">
      <c r="B60" s="75"/>
      <c r="C60" s="85" t="s">
        <v>713</v>
      </c>
    </row>
    <row r="61" spans="2:3" ht="15" customHeight="1">
      <c r="B61" s="75"/>
      <c r="C61" s="85" t="s">
        <v>716</v>
      </c>
    </row>
    <row r="62" spans="2:3" ht="12.75" customHeight="1">
      <c r="B62" s="75"/>
      <c r="C62" s="85" t="s">
        <v>852</v>
      </c>
    </row>
    <row r="63" spans="2:3" ht="12.75">
      <c r="B63" s="75"/>
      <c r="C63" s="85" t="s">
        <v>714</v>
      </c>
    </row>
    <row r="64" spans="2:3" ht="12.75">
      <c r="B64" s="75"/>
      <c r="C64" s="54" t="s">
        <v>717</v>
      </c>
    </row>
    <row r="65" spans="2:3" ht="12.75">
      <c r="B65" s="75"/>
      <c r="C65" s="54" t="s">
        <v>718</v>
      </c>
    </row>
    <row r="66" spans="2:3" ht="12.75" customHeight="1">
      <c r="B66" s="75"/>
      <c r="C66" s="85" t="s">
        <v>719</v>
      </c>
    </row>
    <row r="67" spans="2:3" ht="12.75">
      <c r="B67" s="75"/>
      <c r="C67" s="85" t="s">
        <v>720</v>
      </c>
    </row>
    <row r="68" spans="2:3" ht="15" customHeight="1">
      <c r="B68" s="75"/>
      <c r="C68" s="85"/>
    </row>
    <row r="69" spans="1:3" ht="12.75">
      <c r="A69" s="83" t="s">
        <v>532</v>
      </c>
      <c r="B69" s="89" t="s">
        <v>42</v>
      </c>
      <c r="C69" s="85" t="s">
        <v>825</v>
      </c>
    </row>
    <row r="70" spans="1:3" ht="12.75">
      <c r="A70" s="22" t="s">
        <v>533</v>
      </c>
      <c r="B70" s="75"/>
      <c r="C70" s="85" t="s">
        <v>534</v>
      </c>
    </row>
    <row r="71" spans="1:3" ht="12.75">
      <c r="A71" s="22" t="s">
        <v>729</v>
      </c>
      <c r="B71" s="75"/>
      <c r="C71" s="85" t="s">
        <v>535</v>
      </c>
    </row>
    <row r="72" spans="2:3" ht="12.75">
      <c r="B72" s="75"/>
      <c r="C72" s="85" t="s">
        <v>536</v>
      </c>
    </row>
    <row r="73" spans="2:4" s="54" customFormat="1" ht="12.75">
      <c r="B73" s="88"/>
      <c r="C73" s="85" t="s">
        <v>537</v>
      </c>
      <c r="D73" s="25"/>
    </row>
    <row r="74" spans="2:4" s="54" customFormat="1" ht="12.75">
      <c r="B74" s="88"/>
      <c r="C74" s="54" t="s">
        <v>826</v>
      </c>
      <c r="D74" s="25"/>
    </row>
    <row r="75" spans="2:4" s="54" customFormat="1" ht="12.75">
      <c r="B75" s="88"/>
      <c r="C75" s="85" t="s">
        <v>721</v>
      </c>
      <c r="D75" s="25"/>
    </row>
    <row r="76" spans="2:4" s="54" customFormat="1" ht="12.75">
      <c r="B76" s="88"/>
      <c r="C76" s="85"/>
      <c r="D76" s="25"/>
    </row>
    <row r="77" spans="2:4" s="54" customFormat="1" ht="12.75">
      <c r="B77" s="88"/>
      <c r="C77" s="85"/>
      <c r="D77" s="25"/>
    </row>
    <row r="78" spans="1:4" s="54" customFormat="1" ht="12.75">
      <c r="A78" s="54" t="s">
        <v>722</v>
      </c>
      <c r="B78" s="89" t="s">
        <v>43</v>
      </c>
      <c r="C78" s="85" t="s">
        <v>545</v>
      </c>
      <c r="D78" s="25"/>
    </row>
    <row r="79" spans="1:4" s="54" customFormat="1" ht="12.75">
      <c r="A79" s="54" t="s">
        <v>723</v>
      </c>
      <c r="B79" s="88"/>
      <c r="C79" s="85" t="s">
        <v>724</v>
      </c>
      <c r="D79" s="25"/>
    </row>
    <row r="80" spans="2:4" s="54" customFormat="1" ht="12.75">
      <c r="B80" s="88"/>
      <c r="C80" s="85" t="s">
        <v>725</v>
      </c>
      <c r="D80" s="25"/>
    </row>
    <row r="81" spans="2:4" s="54" customFormat="1" ht="12.75">
      <c r="B81" s="88"/>
      <c r="C81" s="85" t="s">
        <v>726</v>
      </c>
      <c r="D81" s="25"/>
    </row>
    <row r="82" spans="2:4" s="54" customFormat="1" ht="12.75">
      <c r="B82" s="88"/>
      <c r="C82" s="85" t="s">
        <v>727</v>
      </c>
      <c r="D82" s="25"/>
    </row>
    <row r="83" spans="2:4" s="54" customFormat="1" ht="12.75">
      <c r="B83" s="88"/>
      <c r="C83" s="85" t="s">
        <v>728</v>
      </c>
      <c r="D83" s="25"/>
    </row>
    <row r="85" spans="1:3" ht="12.75">
      <c r="A85" s="83" t="s">
        <v>732</v>
      </c>
      <c r="B85" s="89" t="s">
        <v>44</v>
      </c>
      <c r="C85" s="85" t="s">
        <v>734</v>
      </c>
    </row>
    <row r="86" spans="1:3" ht="12.75" customHeight="1">
      <c r="A86" s="22" t="s">
        <v>733</v>
      </c>
      <c r="C86" s="54" t="s">
        <v>736</v>
      </c>
    </row>
    <row r="87" ht="12.75" customHeight="1">
      <c r="C87" s="54" t="s">
        <v>737</v>
      </c>
    </row>
    <row r="88" ht="12.75" customHeight="1">
      <c r="C88" s="54" t="s">
        <v>735</v>
      </c>
    </row>
    <row r="90" spans="1:3" ht="15" customHeight="1">
      <c r="A90" s="83" t="s">
        <v>542</v>
      </c>
      <c r="B90" s="89" t="s">
        <v>45</v>
      </c>
      <c r="C90" s="85" t="s">
        <v>543</v>
      </c>
    </row>
    <row r="91" spans="1:3" ht="15" customHeight="1">
      <c r="A91" s="83" t="s">
        <v>538</v>
      </c>
      <c r="B91" s="89"/>
      <c r="C91" s="85" t="s">
        <v>738</v>
      </c>
    </row>
    <row r="92" spans="1:3" ht="12.75">
      <c r="A92" s="83" t="s">
        <v>539</v>
      </c>
      <c r="B92" s="89"/>
      <c r="C92" s="85" t="s">
        <v>739</v>
      </c>
    </row>
    <row r="93" spans="1:3" ht="12.75">
      <c r="A93" s="83" t="s">
        <v>541</v>
      </c>
      <c r="B93" s="89"/>
      <c r="C93" s="85" t="s">
        <v>740</v>
      </c>
    </row>
    <row r="94" spans="1:3" ht="12.75" customHeight="1">
      <c r="A94" s="83" t="s">
        <v>540</v>
      </c>
      <c r="B94" s="89"/>
      <c r="C94" s="85" t="s">
        <v>741</v>
      </c>
    </row>
    <row r="95" spans="1:3" ht="12.75">
      <c r="A95" s="83"/>
      <c r="B95" s="89"/>
      <c r="C95" s="85" t="s">
        <v>742</v>
      </c>
    </row>
    <row r="96" spans="1:3" ht="12.75">
      <c r="A96" s="83"/>
      <c r="B96" s="89"/>
      <c r="C96" s="85" t="s">
        <v>548</v>
      </c>
    </row>
    <row r="97" spans="1:3" ht="12.75">
      <c r="A97" s="83"/>
      <c r="B97" s="89"/>
      <c r="C97" s="85" t="s">
        <v>743</v>
      </c>
    </row>
    <row r="98" spans="1:3" ht="12.75">
      <c r="A98" s="83"/>
      <c r="B98" s="89"/>
      <c r="C98" s="54" t="s">
        <v>744</v>
      </c>
    </row>
    <row r="99" spans="1:3" ht="12.75">
      <c r="A99" s="83"/>
      <c r="B99" s="89"/>
      <c r="C99" s="54" t="s">
        <v>745</v>
      </c>
    </row>
    <row r="100" spans="2:3" ht="12.75">
      <c r="B100" s="89"/>
      <c r="C100" s="90" t="s">
        <v>746</v>
      </c>
    </row>
    <row r="101" spans="2:3" ht="12.75">
      <c r="B101" s="89"/>
      <c r="C101" s="54" t="s">
        <v>747</v>
      </c>
    </row>
    <row r="103" spans="1:3" ht="12.75">
      <c r="A103" s="83" t="s">
        <v>748</v>
      </c>
      <c r="B103" s="89" t="s">
        <v>46</v>
      </c>
      <c r="C103" s="85" t="s">
        <v>750</v>
      </c>
    </row>
    <row r="104" spans="1:3" ht="15">
      <c r="A104" s="22" t="s">
        <v>749</v>
      </c>
      <c r="C104" s="54" t="s">
        <v>751</v>
      </c>
    </row>
    <row r="105" ht="15" customHeight="1">
      <c r="B105" s="75"/>
    </row>
    <row r="106" spans="1:3" ht="15" customHeight="1">
      <c r="A106" s="22" t="s">
        <v>546</v>
      </c>
      <c r="B106" s="89" t="s">
        <v>47</v>
      </c>
      <c r="C106" s="85" t="s">
        <v>346</v>
      </c>
    </row>
    <row r="107" spans="1:3" ht="12.75" customHeight="1">
      <c r="A107" s="22" t="s">
        <v>752</v>
      </c>
      <c r="B107" s="88"/>
      <c r="C107" s="43" t="s">
        <v>976</v>
      </c>
    </row>
    <row r="108" spans="1:3" ht="12.75">
      <c r="A108" s="22" t="s">
        <v>753</v>
      </c>
      <c r="B108" s="88"/>
      <c r="C108" s="85" t="s">
        <v>816</v>
      </c>
    </row>
    <row r="109" spans="2:3" ht="12.75" customHeight="1">
      <c r="B109" s="88"/>
      <c r="C109" s="85" t="s">
        <v>756</v>
      </c>
    </row>
    <row r="110" spans="2:3" ht="12.75">
      <c r="B110" s="88"/>
      <c r="C110" s="85" t="s">
        <v>757</v>
      </c>
    </row>
    <row r="111" spans="2:3" ht="12.75" customHeight="1">
      <c r="B111" s="88"/>
      <c r="C111" s="85" t="s">
        <v>849</v>
      </c>
    </row>
    <row r="112" spans="2:3" ht="12.75" customHeight="1">
      <c r="B112" s="88"/>
      <c r="C112" s="85" t="s">
        <v>758</v>
      </c>
    </row>
    <row r="113" spans="2:3" ht="13.5" customHeight="1">
      <c r="B113" s="88"/>
      <c r="C113" s="85" t="s">
        <v>759</v>
      </c>
    </row>
    <row r="114" spans="2:3" ht="13.5" customHeight="1">
      <c r="B114" s="88"/>
      <c r="C114" s="85" t="s">
        <v>760</v>
      </c>
    </row>
    <row r="115" spans="2:3" ht="13.5" customHeight="1">
      <c r="B115" s="88"/>
      <c r="C115" s="85"/>
    </row>
    <row r="116" spans="2:3" ht="13.5" customHeight="1">
      <c r="B116" s="88"/>
      <c r="C116" s="85"/>
    </row>
    <row r="117" spans="2:3" ht="12.75">
      <c r="B117" s="88"/>
      <c r="C117" s="85" t="s">
        <v>761</v>
      </c>
    </row>
    <row r="118" spans="2:3" ht="12.75">
      <c r="B118" s="75"/>
      <c r="C118" s="85" t="s">
        <v>762</v>
      </c>
    </row>
    <row r="119" spans="2:3" ht="12.75">
      <c r="B119" s="75"/>
      <c r="C119" s="85" t="s">
        <v>763</v>
      </c>
    </row>
    <row r="120" spans="2:3" ht="12.75">
      <c r="B120" s="75"/>
      <c r="C120" s="85" t="s">
        <v>764</v>
      </c>
    </row>
    <row r="121" spans="2:3" ht="12.75">
      <c r="B121" s="75"/>
      <c r="C121" s="85" t="s">
        <v>765</v>
      </c>
    </row>
    <row r="122" spans="2:3" ht="12.75">
      <c r="B122" s="75"/>
      <c r="C122" s="85"/>
    </row>
    <row r="123" spans="1:3" ht="12.75" customHeight="1">
      <c r="A123" s="83" t="s">
        <v>766</v>
      </c>
      <c r="B123" s="87" t="s">
        <v>48</v>
      </c>
      <c r="C123" s="85" t="s">
        <v>768</v>
      </c>
    </row>
    <row r="124" spans="1:3" ht="12.75" customHeight="1">
      <c r="A124" s="83" t="s">
        <v>754</v>
      </c>
      <c r="B124" s="87"/>
      <c r="C124" s="85" t="s">
        <v>769</v>
      </c>
    </row>
    <row r="125" spans="1:3" ht="12.75" customHeight="1">
      <c r="A125" s="83" t="s">
        <v>755</v>
      </c>
      <c r="B125" s="87"/>
      <c r="C125" s="85" t="s">
        <v>770</v>
      </c>
    </row>
    <row r="126" ht="12.75" customHeight="1">
      <c r="A126" s="22" t="s">
        <v>767</v>
      </c>
    </row>
    <row r="127" ht="15" customHeight="1"/>
    <row r="128" spans="1:3" ht="12.75" customHeight="1">
      <c r="A128" s="22" t="s">
        <v>384</v>
      </c>
      <c r="B128" s="89" t="s">
        <v>49</v>
      </c>
      <c r="C128" s="54" t="s">
        <v>771</v>
      </c>
    </row>
    <row r="129" spans="2:3" ht="12.75" customHeight="1">
      <c r="B129" s="22"/>
      <c r="C129" s="54" t="s">
        <v>772</v>
      </c>
    </row>
    <row r="130" spans="2:3" ht="12.75" customHeight="1">
      <c r="B130" s="22"/>
      <c r="C130" s="85" t="s">
        <v>773</v>
      </c>
    </row>
    <row r="131" spans="2:3" ht="12.75" customHeight="1">
      <c r="B131" s="22"/>
      <c r="C131" s="85" t="s">
        <v>774</v>
      </c>
    </row>
    <row r="132" spans="2:3" ht="12.75" customHeight="1">
      <c r="B132" s="22"/>
      <c r="C132" s="85" t="s">
        <v>775</v>
      </c>
    </row>
    <row r="133" spans="2:3" ht="12.75" customHeight="1">
      <c r="B133" s="22"/>
      <c r="C133" s="85" t="s">
        <v>776</v>
      </c>
    </row>
    <row r="134" spans="2:3" ht="12.75" customHeight="1">
      <c r="B134" s="22"/>
      <c r="C134" s="85" t="s">
        <v>817</v>
      </c>
    </row>
    <row r="135" spans="2:3" ht="12.75" customHeight="1">
      <c r="B135" s="22"/>
      <c r="C135" s="85" t="s">
        <v>818</v>
      </c>
    </row>
    <row r="136" spans="2:3" ht="12.75" customHeight="1">
      <c r="B136" s="22"/>
      <c r="C136" s="85" t="s">
        <v>819</v>
      </c>
    </row>
    <row r="137" spans="2:3" ht="15" customHeight="1">
      <c r="B137" s="22"/>
      <c r="C137" s="85"/>
    </row>
    <row r="138" spans="1:3" ht="12.75" customHeight="1">
      <c r="A138" s="83" t="s">
        <v>779</v>
      </c>
      <c r="B138" s="89" t="s">
        <v>50</v>
      </c>
      <c r="C138" s="85" t="s">
        <v>783</v>
      </c>
    </row>
    <row r="139" spans="1:3" ht="12.75" customHeight="1">
      <c r="A139" s="83" t="s">
        <v>777</v>
      </c>
      <c r="B139" s="89"/>
      <c r="C139" s="85" t="s">
        <v>785</v>
      </c>
    </row>
    <row r="140" spans="1:3" ht="12.75" customHeight="1">
      <c r="A140" s="83" t="s">
        <v>778</v>
      </c>
      <c r="B140" s="89"/>
      <c r="C140" s="85" t="s">
        <v>786</v>
      </c>
    </row>
    <row r="141" spans="1:3" ht="12.75" customHeight="1">
      <c r="A141" s="83" t="s">
        <v>780</v>
      </c>
      <c r="B141" s="89"/>
      <c r="C141" s="85" t="s">
        <v>781</v>
      </c>
    </row>
    <row r="142" spans="1:3" ht="12.75" customHeight="1">
      <c r="A142" s="83"/>
      <c r="B142" s="89"/>
      <c r="C142" s="85" t="s">
        <v>782</v>
      </c>
    </row>
    <row r="143" spans="1:3" ht="12.75" customHeight="1">
      <c r="A143" s="83"/>
      <c r="B143" s="89"/>
      <c r="C143" s="85" t="s">
        <v>784</v>
      </c>
    </row>
    <row r="144" ht="15" customHeight="1"/>
    <row r="145" spans="1:3" ht="12.75" customHeight="1">
      <c r="A145" s="83" t="s">
        <v>690</v>
      </c>
      <c r="B145" s="89" t="s">
        <v>51</v>
      </c>
      <c r="C145" s="85" t="s">
        <v>347</v>
      </c>
    </row>
    <row r="146" spans="1:3" ht="12.75" customHeight="1">
      <c r="A146" s="83" t="s">
        <v>691</v>
      </c>
      <c r="B146" s="89"/>
      <c r="C146" s="85"/>
    </row>
    <row r="147" spans="1:3" ht="15" customHeight="1">
      <c r="A147" s="83"/>
      <c r="B147" s="89"/>
      <c r="C147" s="85"/>
    </row>
    <row r="148" spans="1:3" ht="12.75" customHeight="1">
      <c r="A148" s="83" t="s">
        <v>348</v>
      </c>
      <c r="B148" s="89" t="s">
        <v>52</v>
      </c>
      <c r="C148" s="85" t="s">
        <v>790</v>
      </c>
    </row>
    <row r="149" spans="1:3" ht="12.75" customHeight="1">
      <c r="A149" s="83"/>
      <c r="B149" s="89"/>
      <c r="C149" s="85" t="s">
        <v>787</v>
      </c>
    </row>
    <row r="150" spans="1:3" ht="12.75" customHeight="1">
      <c r="A150" s="83"/>
      <c r="B150" s="89"/>
      <c r="C150" s="85" t="s">
        <v>788</v>
      </c>
    </row>
    <row r="151" spans="1:3" ht="12.75" customHeight="1">
      <c r="A151" s="83"/>
      <c r="B151" s="89"/>
      <c r="C151" s="85" t="s">
        <v>789</v>
      </c>
    </row>
    <row r="152" spans="1:3" ht="12.75" customHeight="1">
      <c r="A152" s="83"/>
      <c r="B152" s="89"/>
      <c r="C152" s="85" t="s">
        <v>791</v>
      </c>
    </row>
    <row r="153" spans="1:3" ht="12.75" customHeight="1">
      <c r="A153" s="83"/>
      <c r="B153" s="89"/>
      <c r="C153" s="85"/>
    </row>
    <row r="154" ht="15" customHeight="1">
      <c r="B154" s="75"/>
    </row>
    <row r="155" ht="15" customHeight="1">
      <c r="B155" s="75"/>
    </row>
    <row r="156" spans="1:3" ht="15" customHeight="1">
      <c r="A156" s="83" t="s">
        <v>146</v>
      </c>
      <c r="B156" s="89" t="s">
        <v>53</v>
      </c>
      <c r="C156" s="85" t="s">
        <v>792</v>
      </c>
    </row>
    <row r="157" spans="1:3" ht="12.75">
      <c r="A157" s="22" t="s">
        <v>145</v>
      </c>
      <c r="B157" s="75"/>
      <c r="C157" s="54" t="s">
        <v>794</v>
      </c>
    </row>
    <row r="158" spans="1:3" ht="12.75">
      <c r="A158" s="22" t="s">
        <v>144</v>
      </c>
      <c r="B158" s="75"/>
      <c r="C158" s="54" t="s">
        <v>793</v>
      </c>
    </row>
    <row r="159" spans="2:3" ht="12.75">
      <c r="B159" s="75"/>
      <c r="C159" s="54" t="s">
        <v>147</v>
      </c>
    </row>
    <row r="160" ht="15" customHeight="1">
      <c r="B160" s="75"/>
    </row>
    <row r="161" spans="1:3" ht="12.75">
      <c r="A161" s="22" t="s">
        <v>148</v>
      </c>
      <c r="B161" s="91" t="s">
        <v>149</v>
      </c>
      <c r="C161" s="54" t="s">
        <v>150</v>
      </c>
    </row>
    <row r="162" ht="15" customHeight="1"/>
    <row r="163" spans="1:3" ht="12.75">
      <c r="A163" s="83" t="s">
        <v>795</v>
      </c>
      <c r="B163" s="89" t="s">
        <v>151</v>
      </c>
      <c r="C163" s="85" t="s">
        <v>797</v>
      </c>
    </row>
    <row r="164" spans="1:3" ht="12.75">
      <c r="A164" s="83" t="s">
        <v>796</v>
      </c>
      <c r="B164" s="89"/>
      <c r="C164" s="85" t="s">
        <v>798</v>
      </c>
    </row>
    <row r="165" ht="15" customHeight="1">
      <c r="B165" s="75"/>
    </row>
    <row r="166" spans="1:3" ht="12.75">
      <c r="A166" s="83" t="s">
        <v>799</v>
      </c>
      <c r="B166" s="89" t="s">
        <v>152</v>
      </c>
      <c r="C166" s="85" t="s">
        <v>801</v>
      </c>
    </row>
    <row r="167" spans="1:3" ht="12.75">
      <c r="A167" s="83" t="s">
        <v>800</v>
      </c>
      <c r="B167" s="89"/>
      <c r="C167" s="85" t="s">
        <v>802</v>
      </c>
    </row>
    <row r="168" ht="15" customHeight="1">
      <c r="B168" s="75"/>
    </row>
    <row r="169" spans="1:3" ht="12.75">
      <c r="A169" s="83" t="s">
        <v>803</v>
      </c>
      <c r="B169" s="89" t="s">
        <v>153</v>
      </c>
      <c r="C169" s="85" t="s">
        <v>806</v>
      </c>
    </row>
    <row r="170" spans="1:3" ht="12.75">
      <c r="A170" s="83" t="s">
        <v>804</v>
      </c>
      <c r="B170" s="89"/>
      <c r="C170" s="85" t="s">
        <v>805</v>
      </c>
    </row>
    <row r="171" spans="1:3" ht="12.75">
      <c r="A171" s="83"/>
      <c r="B171" s="89"/>
      <c r="C171" s="85" t="s">
        <v>807</v>
      </c>
    </row>
    <row r="172" ht="15" customHeight="1">
      <c r="B172" s="75"/>
    </row>
    <row r="173" spans="1:3" ht="12.75" customHeight="1">
      <c r="A173" s="83" t="s">
        <v>808</v>
      </c>
      <c r="B173" s="89" t="s">
        <v>154</v>
      </c>
      <c r="C173" s="85" t="s">
        <v>814</v>
      </c>
    </row>
    <row r="174" spans="1:3" ht="12.75" customHeight="1">
      <c r="A174" s="83" t="s">
        <v>809</v>
      </c>
      <c r="B174" s="89"/>
      <c r="C174" s="85" t="s">
        <v>810</v>
      </c>
    </row>
    <row r="175" spans="1:3" ht="12.75" customHeight="1">
      <c r="A175" s="83"/>
      <c r="B175" s="89"/>
      <c r="C175" s="85" t="s">
        <v>811</v>
      </c>
    </row>
    <row r="176" spans="1:3" ht="12.75" customHeight="1">
      <c r="A176" s="83"/>
      <c r="B176" s="89"/>
      <c r="C176" s="85" t="s">
        <v>812</v>
      </c>
    </row>
    <row r="177" spans="1:3" ht="12.75" customHeight="1">
      <c r="A177" s="83"/>
      <c r="B177" s="89"/>
      <c r="C177" s="85" t="s">
        <v>891</v>
      </c>
    </row>
    <row r="178" ht="12.75" customHeight="1">
      <c r="C178" s="54" t="s">
        <v>813</v>
      </c>
    </row>
    <row r="179" ht="12.75" customHeight="1">
      <c r="C179" s="54" t="s">
        <v>815</v>
      </c>
    </row>
    <row r="180" ht="15" customHeight="1"/>
    <row r="181" spans="1:3" ht="12.75">
      <c r="A181" s="22" t="s">
        <v>155</v>
      </c>
      <c r="B181" s="91" t="s">
        <v>156</v>
      </c>
      <c r="C181" s="54" t="s">
        <v>157</v>
      </c>
    </row>
    <row r="182" ht="15" customHeight="1">
      <c r="B182" s="75"/>
    </row>
    <row r="183" spans="1:3" ht="12.75">
      <c r="A183" s="22" t="s">
        <v>827</v>
      </c>
      <c r="B183" s="91" t="s">
        <v>547</v>
      </c>
      <c r="C183" s="54" t="s">
        <v>158</v>
      </c>
    </row>
    <row r="184" ht="15" customHeight="1">
      <c r="B184" s="75"/>
    </row>
    <row r="185" spans="1:3" ht="12.75">
      <c r="A185" s="22" t="s">
        <v>355</v>
      </c>
      <c r="B185" s="91" t="s">
        <v>686</v>
      </c>
      <c r="C185" s="54" t="s">
        <v>892</v>
      </c>
    </row>
    <row r="191" ht="15" customHeight="1">
      <c r="B191" s="75"/>
    </row>
  </sheetData>
  <sheetProtection/>
  <mergeCells count="1">
    <mergeCell ref="B30:B34"/>
  </mergeCells>
  <printOptions/>
  <pageMargins left="0.4330708661417323" right="0.2362204724409449" top="0.7480314960629921" bottom="0.5511811023622047" header="0.31496062992125984" footer="0.31496062992125984"/>
  <pageSetup horizontalDpi="300" verticalDpi="3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theme="2" tint="-0.4999699890613556"/>
  </sheetPr>
  <dimension ref="A1:AA154"/>
  <sheetViews>
    <sheetView showGridLines="0" tabSelected="1" zoomScale="130" zoomScaleNormal="130" workbookViewId="0" topLeftCell="A1">
      <selection activeCell="A74" sqref="A74"/>
    </sheetView>
  </sheetViews>
  <sheetFormatPr defaultColWidth="9.140625" defaultRowHeight="12.75"/>
  <cols>
    <col min="1" max="1" width="9.8515625" style="2" customWidth="1"/>
    <col min="2" max="2" width="4.00390625" style="2" customWidth="1"/>
    <col min="3" max="6" width="3.00390625" style="2" customWidth="1"/>
    <col min="7" max="7" width="5.00390625" style="2" customWidth="1"/>
    <col min="8" max="8" width="11.421875" style="12" customWidth="1"/>
    <col min="9" max="9" width="3.00390625" style="8" customWidth="1"/>
    <col min="10" max="10" width="3.00390625" style="2" customWidth="1"/>
    <col min="11" max="11" width="3.00390625" style="12" customWidth="1"/>
    <col min="12" max="12" width="35.140625" style="2" customWidth="1"/>
    <col min="13" max="13" width="13.00390625" style="342" customWidth="1"/>
    <col min="14" max="14" width="11.7109375" style="188" customWidth="1"/>
    <col min="15" max="16" width="12.28125" style="188" hidden="1" customWidth="1"/>
    <col min="17" max="17" width="10.00390625" style="326" hidden="1" customWidth="1"/>
    <col min="18" max="18" width="13.00390625" style="182" hidden="1" customWidth="1"/>
    <col min="19" max="19" width="25.57421875" style="298" hidden="1" customWidth="1"/>
    <col min="20" max="20" width="13.00390625" style="182" hidden="1" customWidth="1"/>
    <col min="21" max="21" width="13.00390625" style="182" customWidth="1"/>
    <col min="22" max="22" width="11.421875" style="188" customWidth="1"/>
    <col min="23" max="23" width="13.57421875" style="244" hidden="1" customWidth="1"/>
    <col min="24" max="24" width="14.7109375" style="98" hidden="1" customWidth="1"/>
    <col min="25" max="25" width="10.140625" style="66" hidden="1" customWidth="1"/>
    <col min="26" max="26" width="0" style="66" hidden="1" customWidth="1"/>
    <col min="27" max="16384" width="9.140625" style="66" customWidth="1"/>
  </cols>
  <sheetData>
    <row r="1" spans="1:24" s="4" customFormat="1" ht="12.75">
      <c r="A1" s="13"/>
      <c r="B1" s="13"/>
      <c r="C1" s="386"/>
      <c r="D1" s="386"/>
      <c r="E1" s="386"/>
      <c r="F1" s="14"/>
      <c r="G1" s="14"/>
      <c r="H1" s="15"/>
      <c r="I1" s="16"/>
      <c r="J1" s="14"/>
      <c r="K1" s="15"/>
      <c r="L1" s="17"/>
      <c r="M1" s="331"/>
      <c r="N1" s="176"/>
      <c r="O1" s="176"/>
      <c r="P1" s="176"/>
      <c r="Q1" s="318"/>
      <c r="R1" s="176"/>
      <c r="S1" s="291"/>
      <c r="T1" s="176"/>
      <c r="U1" s="176"/>
      <c r="V1" s="189"/>
      <c r="W1" s="194"/>
      <c r="X1" s="94"/>
    </row>
    <row r="2" spans="1:25" s="58" customFormat="1" ht="15.75">
      <c r="A2" s="55"/>
      <c r="B2" s="55"/>
      <c r="C2" s="55"/>
      <c r="D2" s="55"/>
      <c r="E2" s="55"/>
      <c r="F2" s="55"/>
      <c r="G2" s="55"/>
      <c r="H2" s="56"/>
      <c r="I2" s="57"/>
      <c r="J2" s="55"/>
      <c r="K2" s="56"/>
      <c r="L2" s="18" t="s">
        <v>354</v>
      </c>
      <c r="M2" s="332"/>
      <c r="N2" s="177"/>
      <c r="O2" s="177"/>
      <c r="P2" s="177"/>
      <c r="Q2" s="319"/>
      <c r="R2" s="177"/>
      <c r="S2" s="292"/>
      <c r="T2" s="177"/>
      <c r="U2" s="177"/>
      <c r="V2" s="177"/>
      <c r="W2" s="95"/>
      <c r="X2" s="95"/>
      <c r="Y2" s="95"/>
    </row>
    <row r="3" spans="1:24" s="4" customFormat="1" ht="12.75">
      <c r="A3" s="3"/>
      <c r="B3" s="3"/>
      <c r="C3" s="3"/>
      <c r="D3" s="3"/>
      <c r="E3" s="3"/>
      <c r="F3" s="3"/>
      <c r="G3" s="3"/>
      <c r="H3" s="11"/>
      <c r="I3" s="5"/>
      <c r="J3" s="3"/>
      <c r="K3" s="11"/>
      <c r="L3" s="23" t="s">
        <v>978</v>
      </c>
      <c r="M3" s="333"/>
      <c r="N3" s="178"/>
      <c r="O3" s="178"/>
      <c r="P3" s="178"/>
      <c r="Q3" s="320"/>
      <c r="R3" s="178"/>
      <c r="S3" s="293"/>
      <c r="T3" s="178"/>
      <c r="U3" s="178"/>
      <c r="V3" s="178"/>
      <c r="W3" s="194"/>
      <c r="X3" s="94"/>
    </row>
    <row r="4" spans="1:24" s="4" customFormat="1" ht="11.25" customHeight="1">
      <c r="A4" s="3"/>
      <c r="B4" s="3"/>
      <c r="C4" s="3"/>
      <c r="D4" s="3"/>
      <c r="E4" s="3"/>
      <c r="F4" s="3"/>
      <c r="G4" s="3"/>
      <c r="H4" s="11"/>
      <c r="I4" s="5"/>
      <c r="J4" s="3"/>
      <c r="K4" s="11"/>
      <c r="L4" s="23"/>
      <c r="M4" s="333"/>
      <c r="N4" s="178"/>
      <c r="O4" s="178"/>
      <c r="P4" s="178"/>
      <c r="Q4" s="320"/>
      <c r="R4" s="178"/>
      <c r="S4" s="293"/>
      <c r="T4" s="178"/>
      <c r="U4" s="178"/>
      <c r="V4" s="178"/>
      <c r="W4" s="194"/>
      <c r="X4" s="94"/>
    </row>
    <row r="5" spans="1:24" s="4" customFormat="1" ht="13.5" customHeight="1">
      <c r="A5" s="381" t="s">
        <v>126</v>
      </c>
      <c r="B5" s="381"/>
      <c r="C5" s="381"/>
      <c r="D5" s="381"/>
      <c r="E5" s="381"/>
      <c r="F5" s="381"/>
      <c r="G5" s="381"/>
      <c r="H5" s="381"/>
      <c r="I5" s="381"/>
      <c r="J5" s="381"/>
      <c r="K5" s="381"/>
      <c r="L5" s="381"/>
      <c r="M5" s="334"/>
      <c r="N5" s="179"/>
      <c r="O5" s="179"/>
      <c r="P5" s="179"/>
      <c r="Q5" s="321"/>
      <c r="R5" s="179"/>
      <c r="S5" s="294"/>
      <c r="T5" s="179"/>
      <c r="U5" s="179"/>
      <c r="V5" s="179"/>
      <c r="W5" s="194"/>
      <c r="X5" s="94"/>
    </row>
    <row r="6" spans="1:24" s="4" customFormat="1" ht="13.5" customHeight="1">
      <c r="A6" s="381"/>
      <c r="B6" s="381"/>
      <c r="C6" s="381"/>
      <c r="D6" s="381"/>
      <c r="E6" s="381"/>
      <c r="F6" s="381"/>
      <c r="G6" s="381"/>
      <c r="H6" s="381"/>
      <c r="I6" s="381"/>
      <c r="J6" s="381"/>
      <c r="K6" s="381"/>
      <c r="L6" s="381"/>
      <c r="M6" s="334"/>
      <c r="N6" s="179"/>
      <c r="O6" s="179"/>
      <c r="P6" s="179"/>
      <c r="Q6" s="321"/>
      <c r="R6" s="179"/>
      <c r="S6" s="294"/>
      <c r="T6" s="179"/>
      <c r="U6" s="179"/>
      <c r="V6" s="179"/>
      <c r="W6" s="194"/>
      <c r="X6" s="94"/>
    </row>
    <row r="7" spans="1:24" s="4" customFormat="1" ht="7.5" customHeight="1" thickBot="1">
      <c r="A7" s="394"/>
      <c r="B7" s="394"/>
      <c r="C7" s="394"/>
      <c r="D7" s="394"/>
      <c r="E7" s="394"/>
      <c r="F7" s="394"/>
      <c r="G7" s="394"/>
      <c r="H7" s="395"/>
      <c r="I7" s="396"/>
      <c r="J7" s="394"/>
      <c r="K7" s="395"/>
      <c r="L7" s="394"/>
      <c r="M7" s="397"/>
      <c r="N7" s="398"/>
      <c r="O7" s="398"/>
      <c r="P7" s="398"/>
      <c r="Q7" s="399"/>
      <c r="R7" s="398"/>
      <c r="S7" s="400"/>
      <c r="T7" s="398"/>
      <c r="U7" s="398"/>
      <c r="V7" s="398"/>
      <c r="W7" s="194"/>
      <c r="X7" s="94"/>
    </row>
    <row r="8" spans="1:24" s="4" customFormat="1" ht="36" customHeight="1" thickTop="1">
      <c r="A8" s="407" t="s">
        <v>59</v>
      </c>
      <c r="B8" s="411" t="s">
        <v>60</v>
      </c>
      <c r="C8" s="411"/>
      <c r="D8" s="411"/>
      <c r="E8" s="411"/>
      <c r="F8" s="412"/>
      <c r="G8" s="391" t="s">
        <v>248</v>
      </c>
      <c r="H8" s="408" t="s">
        <v>61</v>
      </c>
      <c r="I8" s="387"/>
      <c r="J8" s="387"/>
      <c r="K8" s="388"/>
      <c r="L8" s="404" t="s">
        <v>56</v>
      </c>
      <c r="M8" s="384" t="s">
        <v>853</v>
      </c>
      <c r="N8" s="241" t="s">
        <v>864</v>
      </c>
      <c r="O8" s="241"/>
      <c r="P8" s="241"/>
      <c r="Q8" s="382" t="s">
        <v>872</v>
      </c>
      <c r="R8" s="241" t="s">
        <v>860</v>
      </c>
      <c r="S8" s="392" t="s">
        <v>853</v>
      </c>
      <c r="T8" s="241" t="s">
        <v>865</v>
      </c>
      <c r="U8" s="241" t="s">
        <v>886</v>
      </c>
      <c r="V8" s="389" t="s">
        <v>383</v>
      </c>
      <c r="W8" s="194"/>
      <c r="X8" s="94"/>
    </row>
    <row r="9" spans="1:24" s="4" customFormat="1" ht="17.25" customHeight="1" thickBot="1">
      <c r="A9" s="59" t="s">
        <v>57</v>
      </c>
      <c r="B9" s="60" t="s">
        <v>58</v>
      </c>
      <c r="C9" s="61" t="s">
        <v>57</v>
      </c>
      <c r="D9" s="62" t="s">
        <v>58</v>
      </c>
      <c r="E9" s="62" t="s">
        <v>63</v>
      </c>
      <c r="F9" s="60" t="s">
        <v>64</v>
      </c>
      <c r="G9" s="63" t="s">
        <v>57</v>
      </c>
      <c r="H9" s="64" t="s">
        <v>57</v>
      </c>
      <c r="I9" s="62" t="s">
        <v>58</v>
      </c>
      <c r="J9" s="62" t="s">
        <v>63</v>
      </c>
      <c r="K9" s="65" t="s">
        <v>64</v>
      </c>
      <c r="L9" s="403"/>
      <c r="M9" s="385"/>
      <c r="N9" s="242"/>
      <c r="O9" s="242" t="s">
        <v>830</v>
      </c>
      <c r="P9" s="242" t="s">
        <v>842</v>
      </c>
      <c r="Q9" s="383"/>
      <c r="R9" s="242"/>
      <c r="S9" s="393"/>
      <c r="T9" s="242"/>
      <c r="U9" s="242"/>
      <c r="V9" s="390"/>
      <c r="W9" s="92"/>
      <c r="X9" s="94"/>
    </row>
    <row r="10" spans="1:24" s="4" customFormat="1" ht="19.5" customHeight="1" thickTop="1">
      <c r="A10" s="208">
        <v>32</v>
      </c>
      <c r="B10" s="209"/>
      <c r="C10" s="209"/>
      <c r="D10" s="209"/>
      <c r="E10" s="209"/>
      <c r="F10" s="209"/>
      <c r="G10" s="209"/>
      <c r="H10" s="210"/>
      <c r="I10" s="209"/>
      <c r="J10" s="209"/>
      <c r="K10" s="210"/>
      <c r="L10" s="211" t="s">
        <v>81</v>
      </c>
      <c r="M10" s="336">
        <f>M11</f>
        <v>138364000</v>
      </c>
      <c r="N10" s="336">
        <f>N11</f>
        <v>140782609.86</v>
      </c>
      <c r="O10" s="256" t="e">
        <f aca="true" t="shared" si="0" ref="M10:U13">O11</f>
        <v>#REF!</v>
      </c>
      <c r="P10" s="256" t="e">
        <f t="shared" si="0"/>
        <v>#REF!</v>
      </c>
      <c r="Q10" s="312" t="e">
        <f t="shared" si="0"/>
        <v>#REF!</v>
      </c>
      <c r="R10" s="256" t="e">
        <f t="shared" si="0"/>
        <v>#REF!</v>
      </c>
      <c r="S10" s="299" t="e">
        <f>S11</f>
        <v>#REF!</v>
      </c>
      <c r="T10" s="256" t="e">
        <f t="shared" si="0"/>
        <v>#REF!</v>
      </c>
      <c r="U10" s="256">
        <f>U11</f>
        <v>245550000</v>
      </c>
      <c r="V10" s="257">
        <f>U10-N10</f>
        <v>104767390.13999999</v>
      </c>
      <c r="W10" s="92"/>
      <c r="X10" s="328">
        <f>(U10-M10)/M10*100</f>
        <v>77.46668208493539</v>
      </c>
    </row>
    <row r="11" spans="1:24" s="4" customFormat="1" ht="19.5" customHeight="1">
      <c r="A11" s="212"/>
      <c r="B11" s="213"/>
      <c r="C11" s="215" t="s">
        <v>85</v>
      </c>
      <c r="D11" s="213"/>
      <c r="E11" s="213"/>
      <c r="F11" s="213"/>
      <c r="G11" s="213"/>
      <c r="H11" s="215"/>
      <c r="I11" s="213"/>
      <c r="J11" s="213"/>
      <c r="K11" s="215"/>
      <c r="L11" s="216" t="s">
        <v>82</v>
      </c>
      <c r="M11" s="337">
        <f t="shared" si="0"/>
        <v>138364000</v>
      </c>
      <c r="N11" s="337">
        <f t="shared" si="0"/>
        <v>140782609.86</v>
      </c>
      <c r="O11" s="258" t="e">
        <f t="shared" si="0"/>
        <v>#REF!</v>
      </c>
      <c r="P11" s="258" t="e">
        <f t="shared" si="0"/>
        <v>#REF!</v>
      </c>
      <c r="Q11" s="322" t="e">
        <f t="shared" si="0"/>
        <v>#REF!</v>
      </c>
      <c r="R11" s="258" t="e">
        <f t="shared" si="0"/>
        <v>#REF!</v>
      </c>
      <c r="S11" s="296" t="e">
        <f t="shared" si="0"/>
        <v>#REF!</v>
      </c>
      <c r="T11" s="258" t="e">
        <f t="shared" si="0"/>
        <v>#REF!</v>
      </c>
      <c r="U11" s="258">
        <f t="shared" si="0"/>
        <v>245550000</v>
      </c>
      <c r="V11" s="259">
        <f aca="true" t="shared" si="1" ref="V11:V39">U11-N11</f>
        <v>104767390.13999999</v>
      </c>
      <c r="W11" s="195"/>
      <c r="X11" s="94"/>
    </row>
    <row r="12" spans="1:24" s="4" customFormat="1" ht="19.5" customHeight="1">
      <c r="A12" s="217"/>
      <c r="B12" s="218"/>
      <c r="C12" s="213"/>
      <c r="D12" s="213">
        <v>3</v>
      </c>
      <c r="E12" s="213"/>
      <c r="F12" s="218"/>
      <c r="G12" s="218"/>
      <c r="H12" s="220"/>
      <c r="I12" s="218"/>
      <c r="J12" s="218"/>
      <c r="K12" s="220"/>
      <c r="L12" s="216" t="s">
        <v>83</v>
      </c>
      <c r="M12" s="337">
        <f t="shared" si="0"/>
        <v>138364000</v>
      </c>
      <c r="N12" s="337">
        <f t="shared" si="0"/>
        <v>140782609.86</v>
      </c>
      <c r="O12" s="258" t="e">
        <f t="shared" si="0"/>
        <v>#REF!</v>
      </c>
      <c r="P12" s="258" t="e">
        <f t="shared" si="0"/>
        <v>#REF!</v>
      </c>
      <c r="Q12" s="322" t="e">
        <f t="shared" si="0"/>
        <v>#REF!</v>
      </c>
      <c r="R12" s="258" t="e">
        <f t="shared" si="0"/>
        <v>#REF!</v>
      </c>
      <c r="S12" s="296" t="e">
        <f t="shared" si="0"/>
        <v>#REF!</v>
      </c>
      <c r="T12" s="258" t="e">
        <f t="shared" si="0"/>
        <v>#REF!</v>
      </c>
      <c r="U12" s="258">
        <f t="shared" si="0"/>
        <v>245550000</v>
      </c>
      <c r="V12" s="259">
        <f t="shared" si="1"/>
        <v>104767390.13999999</v>
      </c>
      <c r="W12" s="194"/>
      <c r="X12" s="94"/>
    </row>
    <row r="13" spans="1:24" s="4" customFormat="1" ht="19.5" customHeight="1">
      <c r="A13" s="217"/>
      <c r="B13" s="218"/>
      <c r="C13" s="213"/>
      <c r="D13" s="213"/>
      <c r="E13" s="213">
        <v>0</v>
      </c>
      <c r="F13" s="218"/>
      <c r="G13" s="218"/>
      <c r="H13" s="220"/>
      <c r="I13" s="218"/>
      <c r="J13" s="218"/>
      <c r="K13" s="220"/>
      <c r="L13" s="216" t="s">
        <v>84</v>
      </c>
      <c r="M13" s="337">
        <f t="shared" si="0"/>
        <v>138364000</v>
      </c>
      <c r="N13" s="337">
        <f t="shared" si="0"/>
        <v>140782609.86</v>
      </c>
      <c r="O13" s="258" t="e">
        <f t="shared" si="0"/>
        <v>#REF!</v>
      </c>
      <c r="P13" s="258" t="e">
        <f t="shared" si="0"/>
        <v>#REF!</v>
      </c>
      <c r="Q13" s="322" t="e">
        <f t="shared" si="0"/>
        <v>#REF!</v>
      </c>
      <c r="R13" s="258" t="e">
        <f t="shared" si="0"/>
        <v>#REF!</v>
      </c>
      <c r="S13" s="296" t="e">
        <f t="shared" si="0"/>
        <v>#REF!</v>
      </c>
      <c r="T13" s="258" t="e">
        <f t="shared" si="0"/>
        <v>#REF!</v>
      </c>
      <c r="U13" s="258">
        <f t="shared" si="0"/>
        <v>245550000</v>
      </c>
      <c r="V13" s="259">
        <f t="shared" si="1"/>
        <v>104767390.13999999</v>
      </c>
      <c r="W13" s="194"/>
      <c r="X13" s="94"/>
    </row>
    <row r="14" spans="1:24" s="9" customFormat="1" ht="19.5" customHeight="1">
      <c r="A14" s="212"/>
      <c r="B14" s="219"/>
      <c r="C14" s="219"/>
      <c r="D14" s="219"/>
      <c r="E14" s="219"/>
      <c r="F14" s="219"/>
      <c r="G14" s="219">
        <v>6</v>
      </c>
      <c r="H14" s="214"/>
      <c r="I14" s="219"/>
      <c r="J14" s="219"/>
      <c r="K14" s="214"/>
      <c r="L14" s="221" t="s">
        <v>261</v>
      </c>
      <c r="M14" s="337">
        <f aca="true" t="shared" si="2" ref="M14:T14">M15+M40+M61+M128</f>
        <v>138364000</v>
      </c>
      <c r="N14" s="337">
        <f t="shared" si="2"/>
        <v>140782609.86</v>
      </c>
      <c r="O14" s="258" t="e">
        <f t="shared" si="2"/>
        <v>#REF!</v>
      </c>
      <c r="P14" s="258" t="e">
        <f t="shared" si="2"/>
        <v>#REF!</v>
      </c>
      <c r="Q14" s="322" t="e">
        <f t="shared" si="2"/>
        <v>#REF!</v>
      </c>
      <c r="R14" s="258" t="e">
        <f t="shared" si="2"/>
        <v>#REF!</v>
      </c>
      <c r="S14" s="296" t="e">
        <f t="shared" si="2"/>
        <v>#REF!</v>
      </c>
      <c r="T14" s="258" t="e">
        <f t="shared" si="2"/>
        <v>#REF!</v>
      </c>
      <c r="U14" s="258">
        <f>U15+U40+U61+U128+U136</f>
        <v>245550000</v>
      </c>
      <c r="V14" s="259">
        <f t="shared" si="1"/>
        <v>104767390.13999999</v>
      </c>
      <c r="W14" s="196"/>
      <c r="X14" s="96"/>
    </row>
    <row r="15" spans="1:24" s="4" customFormat="1" ht="19.5" customHeight="1">
      <c r="A15" s="217"/>
      <c r="B15" s="218"/>
      <c r="C15" s="218"/>
      <c r="D15" s="218"/>
      <c r="E15" s="218"/>
      <c r="F15" s="218"/>
      <c r="G15" s="219"/>
      <c r="H15" s="214" t="s">
        <v>281</v>
      </c>
      <c r="I15" s="213"/>
      <c r="J15" s="213"/>
      <c r="K15" s="215"/>
      <c r="L15" s="221" t="s">
        <v>262</v>
      </c>
      <c r="M15" s="337">
        <f aca="true" t="shared" si="3" ref="M15:U15">M16+M23+M28+M35</f>
        <v>89568200</v>
      </c>
      <c r="N15" s="337">
        <f t="shared" si="3"/>
        <v>91742156.85</v>
      </c>
      <c r="O15" s="258" t="e">
        <f t="shared" si="3"/>
        <v>#REF!</v>
      </c>
      <c r="P15" s="258" t="e">
        <f t="shared" si="3"/>
        <v>#REF!</v>
      </c>
      <c r="Q15" s="322" t="e">
        <f t="shared" si="3"/>
        <v>#REF!</v>
      </c>
      <c r="R15" s="258" t="e">
        <f t="shared" si="3"/>
        <v>#REF!</v>
      </c>
      <c r="S15" s="296" t="e">
        <f t="shared" si="3"/>
        <v>#REF!</v>
      </c>
      <c r="T15" s="258" t="e">
        <f t="shared" si="3"/>
        <v>#REF!</v>
      </c>
      <c r="U15" s="258">
        <f t="shared" si="3"/>
        <v>157894900</v>
      </c>
      <c r="V15" s="259">
        <f t="shared" si="1"/>
        <v>66152743.150000006</v>
      </c>
      <c r="W15" s="92"/>
      <c r="X15" s="94"/>
    </row>
    <row r="16" spans="1:24" s="4" customFormat="1" ht="19.5" customHeight="1">
      <c r="A16" s="217"/>
      <c r="B16" s="218"/>
      <c r="C16" s="218"/>
      <c r="D16" s="218"/>
      <c r="E16" s="218"/>
      <c r="F16" s="218"/>
      <c r="G16" s="218"/>
      <c r="H16" s="220"/>
      <c r="I16" s="219">
        <v>1</v>
      </c>
      <c r="J16" s="219"/>
      <c r="K16" s="214"/>
      <c r="L16" s="221" t="s">
        <v>263</v>
      </c>
      <c r="M16" s="337">
        <f aca="true" t="shared" si="4" ref="M16:U16">M17+M19+M21</f>
        <v>19686100</v>
      </c>
      <c r="N16" s="337">
        <f t="shared" si="4"/>
        <v>19291716.229999997</v>
      </c>
      <c r="O16" s="258" t="e">
        <f t="shared" si="4"/>
        <v>#REF!</v>
      </c>
      <c r="P16" s="258" t="e">
        <f t="shared" si="4"/>
        <v>#REF!</v>
      </c>
      <c r="Q16" s="322">
        <f t="shared" si="4"/>
        <v>12630088.52</v>
      </c>
      <c r="R16" s="258">
        <f t="shared" si="4"/>
        <v>18380000</v>
      </c>
      <c r="S16" s="296">
        <f t="shared" si="4"/>
        <v>19686100</v>
      </c>
      <c r="T16" s="258">
        <f t="shared" si="4"/>
        <v>21900000</v>
      </c>
      <c r="U16" s="258">
        <f t="shared" si="4"/>
        <v>29188000</v>
      </c>
      <c r="V16" s="259">
        <f t="shared" si="1"/>
        <v>9896283.770000003</v>
      </c>
      <c r="W16" s="197"/>
      <c r="X16" s="94"/>
    </row>
    <row r="17" spans="1:24" s="4" customFormat="1" ht="19.5" customHeight="1">
      <c r="A17" s="217"/>
      <c r="B17" s="218"/>
      <c r="C17" s="218"/>
      <c r="D17" s="218"/>
      <c r="E17" s="218"/>
      <c r="F17" s="218"/>
      <c r="G17" s="218"/>
      <c r="H17" s="220"/>
      <c r="I17" s="219"/>
      <c r="J17" s="219">
        <v>1</v>
      </c>
      <c r="K17" s="214"/>
      <c r="L17" s="221" t="s">
        <v>389</v>
      </c>
      <c r="M17" s="337">
        <f>M18</f>
        <v>17486100</v>
      </c>
      <c r="N17" s="337">
        <f>N18</f>
        <v>16719349.27</v>
      </c>
      <c r="O17" s="258" t="e">
        <f>O18+#REF!</f>
        <v>#REF!</v>
      </c>
      <c r="P17" s="258" t="e">
        <f>P18+#REF!</f>
        <v>#REF!</v>
      </c>
      <c r="Q17" s="322">
        <f>Q18</f>
        <v>11190180.05</v>
      </c>
      <c r="R17" s="258">
        <f>R18</f>
        <v>15300000</v>
      </c>
      <c r="S17" s="296">
        <f>S18</f>
        <v>17486100</v>
      </c>
      <c r="T17" s="258">
        <f>T18</f>
        <v>19250000</v>
      </c>
      <c r="U17" s="258">
        <f>U18</f>
        <v>26318000</v>
      </c>
      <c r="V17" s="259">
        <f t="shared" si="1"/>
        <v>9598650.73</v>
      </c>
      <c r="W17" s="197">
        <f>(U18-N18)/N18*100</f>
        <v>57.410432517389474</v>
      </c>
      <c r="X17" s="94"/>
    </row>
    <row r="18" spans="1:24" s="58" customFormat="1" ht="19.5" customHeight="1">
      <c r="A18" s="217"/>
      <c r="B18" s="218"/>
      <c r="C18" s="218"/>
      <c r="D18" s="218"/>
      <c r="E18" s="218"/>
      <c r="F18" s="218"/>
      <c r="G18" s="218"/>
      <c r="H18" s="220"/>
      <c r="I18" s="218"/>
      <c r="J18" s="218"/>
      <c r="K18" s="220" t="s">
        <v>281</v>
      </c>
      <c r="L18" s="246" t="s">
        <v>65</v>
      </c>
      <c r="M18" s="338">
        <v>17486100</v>
      </c>
      <c r="N18" s="338">
        <v>16719349.27</v>
      </c>
      <c r="O18" s="260">
        <v>8602723.72</v>
      </c>
      <c r="P18" s="260"/>
      <c r="Q18" s="323">
        <v>11190180.05</v>
      </c>
      <c r="R18" s="260">
        <v>15300000</v>
      </c>
      <c r="S18" s="300">
        <v>17486100</v>
      </c>
      <c r="T18" s="261">
        <v>19250000</v>
      </c>
      <c r="U18" s="260">
        <v>26318000</v>
      </c>
      <c r="V18" s="259">
        <f>U18-N18</f>
        <v>9598650.73</v>
      </c>
      <c r="W18" s="94">
        <v>19900000</v>
      </c>
      <c r="X18" s="197">
        <f>(U18-W18)/W18*100</f>
        <v>32.25125628140704</v>
      </c>
    </row>
    <row r="19" spans="1:24" s="4" customFormat="1" ht="19.5" customHeight="1">
      <c r="A19" s="222"/>
      <c r="B19" s="213"/>
      <c r="C19" s="213"/>
      <c r="D19" s="213"/>
      <c r="E19" s="213"/>
      <c r="F19" s="213"/>
      <c r="G19" s="213"/>
      <c r="H19" s="215"/>
      <c r="I19" s="213"/>
      <c r="J19" s="219">
        <v>2</v>
      </c>
      <c r="K19" s="214"/>
      <c r="L19" s="221" t="s">
        <v>108</v>
      </c>
      <c r="M19" s="337">
        <f aca="true" t="shared" si="5" ref="M19:U19">M20</f>
        <v>1500000</v>
      </c>
      <c r="N19" s="337">
        <f t="shared" si="5"/>
        <v>1646366.06</v>
      </c>
      <c r="O19" s="258">
        <f t="shared" si="5"/>
        <v>856483.02</v>
      </c>
      <c r="P19" s="258">
        <f t="shared" si="5"/>
        <v>0</v>
      </c>
      <c r="Q19" s="322">
        <f t="shared" si="5"/>
        <v>1255093.94</v>
      </c>
      <c r="R19" s="258">
        <f t="shared" si="5"/>
        <v>1500000</v>
      </c>
      <c r="S19" s="296">
        <f t="shared" si="5"/>
        <v>1500000</v>
      </c>
      <c r="T19" s="258">
        <f>T20</f>
        <v>1650000</v>
      </c>
      <c r="U19" s="258">
        <f t="shared" si="5"/>
        <v>2070000</v>
      </c>
      <c r="V19" s="259">
        <f t="shared" si="1"/>
        <v>423633.93999999994</v>
      </c>
      <c r="W19" s="197"/>
      <c r="X19" s="94"/>
    </row>
    <row r="20" spans="1:27" s="58" customFormat="1" ht="19.5" customHeight="1">
      <c r="A20" s="217"/>
      <c r="B20" s="218"/>
      <c r="C20" s="218"/>
      <c r="D20" s="218"/>
      <c r="E20" s="218"/>
      <c r="F20" s="218"/>
      <c r="G20" s="218"/>
      <c r="H20" s="220"/>
      <c r="I20" s="218"/>
      <c r="J20" s="218"/>
      <c r="K20" s="220" t="s">
        <v>281</v>
      </c>
      <c r="L20" s="248" t="s">
        <v>108</v>
      </c>
      <c r="M20" s="338">
        <v>1500000</v>
      </c>
      <c r="N20" s="338">
        <v>1646366.06</v>
      </c>
      <c r="O20" s="260">
        <v>856483.02</v>
      </c>
      <c r="P20" s="260"/>
      <c r="Q20" s="323">
        <v>1255093.94</v>
      </c>
      <c r="R20" s="260">
        <v>1500000</v>
      </c>
      <c r="S20" s="300">
        <v>1500000</v>
      </c>
      <c r="T20" s="261">
        <v>1650000</v>
      </c>
      <c r="U20" s="260">
        <v>2070000</v>
      </c>
      <c r="V20" s="259">
        <f t="shared" si="1"/>
        <v>423633.93999999994</v>
      </c>
      <c r="W20" s="197"/>
      <c r="X20" s="95"/>
      <c r="Z20" s="95"/>
      <c r="AA20" s="95"/>
    </row>
    <row r="21" spans="1:24" s="4" customFormat="1" ht="19.5" customHeight="1">
      <c r="A21" s="222"/>
      <c r="B21" s="213"/>
      <c r="C21" s="213"/>
      <c r="D21" s="213"/>
      <c r="E21" s="213"/>
      <c r="F21" s="213"/>
      <c r="G21" s="213"/>
      <c r="H21" s="215"/>
      <c r="I21" s="213"/>
      <c r="J21" s="219">
        <v>5</v>
      </c>
      <c r="K21" s="214"/>
      <c r="L21" s="221" t="s">
        <v>394</v>
      </c>
      <c r="M21" s="337">
        <f aca="true" t="shared" si="6" ref="M21:U21">M22</f>
        <v>700000</v>
      </c>
      <c r="N21" s="337">
        <f t="shared" si="6"/>
        <v>926000.9</v>
      </c>
      <c r="O21" s="258">
        <f t="shared" si="6"/>
        <v>22408</v>
      </c>
      <c r="P21" s="258">
        <f t="shared" si="6"/>
        <v>0</v>
      </c>
      <c r="Q21" s="322">
        <f t="shared" si="6"/>
        <v>184814.53</v>
      </c>
      <c r="R21" s="258">
        <f t="shared" si="6"/>
        <v>1580000</v>
      </c>
      <c r="S21" s="296">
        <f t="shared" si="6"/>
        <v>700000</v>
      </c>
      <c r="T21" s="258">
        <f>T22</f>
        <v>1000000</v>
      </c>
      <c r="U21" s="258">
        <f t="shared" si="6"/>
        <v>800000</v>
      </c>
      <c r="V21" s="259">
        <f t="shared" si="1"/>
        <v>-126000.90000000002</v>
      </c>
      <c r="W21" s="197"/>
      <c r="X21" s="94"/>
    </row>
    <row r="22" spans="1:24" s="58" customFormat="1" ht="19.5" customHeight="1">
      <c r="A22" s="217"/>
      <c r="B22" s="218"/>
      <c r="C22" s="218"/>
      <c r="D22" s="218"/>
      <c r="E22" s="218"/>
      <c r="F22" s="218"/>
      <c r="G22" s="218"/>
      <c r="H22" s="220"/>
      <c r="I22" s="218"/>
      <c r="J22" s="218"/>
      <c r="K22" s="220" t="s">
        <v>281</v>
      </c>
      <c r="L22" s="248" t="s">
        <v>394</v>
      </c>
      <c r="M22" s="338">
        <v>700000</v>
      </c>
      <c r="N22" s="338">
        <v>926000.9</v>
      </c>
      <c r="O22" s="260">
        <v>22408</v>
      </c>
      <c r="P22" s="260"/>
      <c r="Q22" s="323">
        <v>184814.53</v>
      </c>
      <c r="R22" s="260">
        <v>1580000</v>
      </c>
      <c r="S22" s="260">
        <v>700000</v>
      </c>
      <c r="T22" s="261">
        <v>1000000</v>
      </c>
      <c r="U22" s="260">
        <v>800000</v>
      </c>
      <c r="V22" s="259">
        <f t="shared" si="1"/>
        <v>-126000.90000000002</v>
      </c>
      <c r="W22" s="197"/>
      <c r="X22" s="95"/>
    </row>
    <row r="23" spans="1:24" s="58" customFormat="1" ht="19.5" customHeight="1">
      <c r="A23" s="217"/>
      <c r="B23" s="218"/>
      <c r="C23" s="218"/>
      <c r="D23" s="218"/>
      <c r="E23" s="218"/>
      <c r="F23" s="218"/>
      <c r="G23" s="218"/>
      <c r="H23" s="220"/>
      <c r="I23" s="219">
        <v>2</v>
      </c>
      <c r="J23" s="218"/>
      <c r="K23" s="220"/>
      <c r="L23" s="221" t="s">
        <v>118</v>
      </c>
      <c r="M23" s="337">
        <f aca="true" t="shared" si="7" ref="M23:U23">M24+M26</f>
        <v>6153100</v>
      </c>
      <c r="N23" s="337">
        <f t="shared" si="7"/>
        <v>5926186.32</v>
      </c>
      <c r="O23" s="258">
        <f t="shared" si="7"/>
        <v>2708174.04</v>
      </c>
      <c r="P23" s="258">
        <f t="shared" si="7"/>
        <v>0</v>
      </c>
      <c r="Q23" s="322">
        <f t="shared" si="7"/>
        <v>4025225.19</v>
      </c>
      <c r="R23" s="258">
        <f t="shared" si="7"/>
        <v>5445000</v>
      </c>
      <c r="S23" s="296">
        <f t="shared" si="7"/>
        <v>6153100</v>
      </c>
      <c r="T23" s="258">
        <f t="shared" si="7"/>
        <v>6840000</v>
      </c>
      <c r="U23" s="258">
        <f t="shared" si="7"/>
        <v>10422000</v>
      </c>
      <c r="V23" s="259">
        <f t="shared" si="1"/>
        <v>4495813.68</v>
      </c>
      <c r="W23" s="197"/>
      <c r="X23" s="95"/>
    </row>
    <row r="24" spans="1:24" s="58" customFormat="1" ht="19.5" customHeight="1">
      <c r="A24" s="217"/>
      <c r="B24" s="218"/>
      <c r="C24" s="218"/>
      <c r="D24" s="218"/>
      <c r="E24" s="218"/>
      <c r="F24" s="218"/>
      <c r="G24" s="218"/>
      <c r="H24" s="220"/>
      <c r="I24" s="218"/>
      <c r="J24" s="219">
        <v>1</v>
      </c>
      <c r="K24" s="220"/>
      <c r="L24" s="221" t="s">
        <v>109</v>
      </c>
      <c r="M24" s="337">
        <f aca="true" t="shared" si="8" ref="M24:U24">M25</f>
        <v>5696300</v>
      </c>
      <c r="N24" s="337">
        <f t="shared" si="8"/>
        <v>5443878.17</v>
      </c>
      <c r="O24" s="258">
        <f t="shared" si="8"/>
        <v>2490015.84</v>
      </c>
      <c r="P24" s="258">
        <f t="shared" si="8"/>
        <v>0</v>
      </c>
      <c r="Q24" s="322">
        <f t="shared" si="8"/>
        <v>3651188.9</v>
      </c>
      <c r="R24" s="258">
        <f t="shared" si="8"/>
        <v>5000000</v>
      </c>
      <c r="S24" s="296">
        <f t="shared" si="8"/>
        <v>5696300</v>
      </c>
      <c r="T24" s="258">
        <f>T25</f>
        <v>6270000</v>
      </c>
      <c r="U24" s="258">
        <f t="shared" si="8"/>
        <v>9607000</v>
      </c>
      <c r="V24" s="259">
        <f t="shared" si="1"/>
        <v>4163121.83</v>
      </c>
      <c r="W24" s="197"/>
      <c r="X24" s="95"/>
    </row>
    <row r="25" spans="1:24" s="58" customFormat="1" ht="19.5" customHeight="1">
      <c r="A25" s="217"/>
      <c r="B25" s="218"/>
      <c r="C25" s="218"/>
      <c r="D25" s="218"/>
      <c r="E25" s="218"/>
      <c r="F25" s="218"/>
      <c r="G25" s="218"/>
      <c r="H25" s="220"/>
      <c r="I25" s="218"/>
      <c r="J25" s="218"/>
      <c r="K25" s="220" t="s">
        <v>281</v>
      </c>
      <c r="L25" s="248" t="s">
        <v>110</v>
      </c>
      <c r="M25" s="338">
        <v>5696300</v>
      </c>
      <c r="N25" s="338">
        <v>5443878.17</v>
      </c>
      <c r="O25" s="260">
        <v>2490015.84</v>
      </c>
      <c r="P25" s="260"/>
      <c r="Q25" s="323">
        <v>3651188.9</v>
      </c>
      <c r="R25" s="260">
        <v>5000000</v>
      </c>
      <c r="S25" s="300">
        <v>5696300</v>
      </c>
      <c r="T25" s="261">
        <v>6270000</v>
      </c>
      <c r="U25" s="260">
        <v>9607000</v>
      </c>
      <c r="V25" s="259">
        <f t="shared" si="1"/>
        <v>4163121.83</v>
      </c>
      <c r="W25" s="197">
        <v>6470000</v>
      </c>
      <c r="X25" s="197">
        <f>(U25-W25)/W25*100</f>
        <v>48.48531684698609</v>
      </c>
    </row>
    <row r="26" spans="1:24" s="58" customFormat="1" ht="19.5" customHeight="1">
      <c r="A26" s="217"/>
      <c r="B26" s="218"/>
      <c r="C26" s="218"/>
      <c r="D26" s="218"/>
      <c r="E26" s="218"/>
      <c r="F26" s="218"/>
      <c r="G26" s="218"/>
      <c r="H26" s="220"/>
      <c r="I26" s="218"/>
      <c r="J26" s="218">
        <v>2</v>
      </c>
      <c r="K26" s="220"/>
      <c r="L26" s="221" t="s">
        <v>108</v>
      </c>
      <c r="M26" s="337">
        <f aca="true" t="shared" si="9" ref="M26:U26">M27</f>
        <v>456800</v>
      </c>
      <c r="N26" s="337">
        <f t="shared" si="9"/>
        <v>482308.15</v>
      </c>
      <c r="O26" s="258">
        <f t="shared" si="9"/>
        <v>218158.2</v>
      </c>
      <c r="P26" s="258">
        <f t="shared" si="9"/>
        <v>0</v>
      </c>
      <c r="Q26" s="322">
        <f t="shared" si="9"/>
        <v>374036.29</v>
      </c>
      <c r="R26" s="258">
        <f t="shared" si="9"/>
        <v>445000</v>
      </c>
      <c r="S26" s="296">
        <f t="shared" si="9"/>
        <v>456800</v>
      </c>
      <c r="T26" s="258">
        <f>T27</f>
        <v>570000</v>
      </c>
      <c r="U26" s="258">
        <f t="shared" si="9"/>
        <v>815000</v>
      </c>
      <c r="V26" s="259">
        <f t="shared" si="1"/>
        <v>332691.85</v>
      </c>
      <c r="W26" s="197"/>
      <c r="X26" s="95"/>
    </row>
    <row r="27" spans="1:25" s="58" customFormat="1" ht="19.5" customHeight="1">
      <c r="A27" s="217"/>
      <c r="B27" s="218"/>
      <c r="C27" s="218"/>
      <c r="D27" s="218"/>
      <c r="E27" s="218"/>
      <c r="F27" s="218"/>
      <c r="G27" s="218"/>
      <c r="H27" s="220"/>
      <c r="I27" s="218"/>
      <c r="J27" s="218"/>
      <c r="K27" s="220" t="s">
        <v>281</v>
      </c>
      <c r="L27" s="248" t="s">
        <v>111</v>
      </c>
      <c r="M27" s="338">
        <v>456800</v>
      </c>
      <c r="N27" s="338">
        <v>482308.15</v>
      </c>
      <c r="O27" s="260">
        <v>218158.2</v>
      </c>
      <c r="P27" s="260"/>
      <c r="Q27" s="323">
        <v>374036.29</v>
      </c>
      <c r="R27" s="260">
        <v>445000</v>
      </c>
      <c r="S27" s="300">
        <v>456800</v>
      </c>
      <c r="T27" s="261">
        <v>570000</v>
      </c>
      <c r="U27" s="260">
        <v>815000</v>
      </c>
      <c r="V27" s="259">
        <f t="shared" si="1"/>
        <v>332691.85</v>
      </c>
      <c r="W27" s="197">
        <v>570000</v>
      </c>
      <c r="X27" s="95"/>
      <c r="Y27" s="240"/>
    </row>
    <row r="28" spans="1:24" s="4" customFormat="1" ht="19.5" customHeight="1">
      <c r="A28" s="222"/>
      <c r="B28" s="213"/>
      <c r="C28" s="213"/>
      <c r="D28" s="213"/>
      <c r="E28" s="213"/>
      <c r="F28" s="213"/>
      <c r="G28" s="213"/>
      <c r="H28" s="215"/>
      <c r="I28" s="219">
        <v>3</v>
      </c>
      <c r="J28" s="219"/>
      <c r="K28" s="214"/>
      <c r="L28" s="221" t="s">
        <v>264</v>
      </c>
      <c r="M28" s="337">
        <f>M29+M31+M33</f>
        <v>570500</v>
      </c>
      <c r="N28" s="337">
        <f>N29+N31+N33</f>
        <v>366102.78</v>
      </c>
      <c r="O28" s="258" t="e">
        <f>O29+O31+#REF!+O33</f>
        <v>#REF!</v>
      </c>
      <c r="P28" s="258" t="e">
        <f>P29+P31+#REF!+P33</f>
        <v>#REF!</v>
      </c>
      <c r="Q28" s="322" t="e">
        <f>Q29+Q31+#REF!+Q33</f>
        <v>#REF!</v>
      </c>
      <c r="R28" s="258" t="e">
        <f>R29+R31+#REF!+R33</f>
        <v>#REF!</v>
      </c>
      <c r="S28" s="296" t="e">
        <f>S29+S31+#REF!+S33</f>
        <v>#REF!</v>
      </c>
      <c r="T28" s="258" t="e">
        <f>T29+T31+#REF!+T33</f>
        <v>#REF!</v>
      </c>
      <c r="U28" s="258">
        <f>U29+U31+U33</f>
        <v>505000</v>
      </c>
      <c r="V28" s="259">
        <f t="shared" si="1"/>
        <v>138897.21999999997</v>
      </c>
      <c r="W28" s="197"/>
      <c r="X28" s="94"/>
    </row>
    <row r="29" spans="1:24" s="4" customFormat="1" ht="19.5" customHeight="1">
      <c r="A29" s="222"/>
      <c r="B29" s="213"/>
      <c r="C29" s="213"/>
      <c r="D29" s="213"/>
      <c r="E29" s="213"/>
      <c r="F29" s="213"/>
      <c r="G29" s="213"/>
      <c r="H29" s="215"/>
      <c r="I29" s="219"/>
      <c r="J29" s="219">
        <v>1</v>
      </c>
      <c r="K29" s="214"/>
      <c r="L29" s="221" t="s">
        <v>257</v>
      </c>
      <c r="M29" s="337">
        <f aca="true" t="shared" si="10" ref="M29:U29">M30</f>
        <v>319300</v>
      </c>
      <c r="N29" s="337">
        <f t="shared" si="10"/>
        <v>325396.12</v>
      </c>
      <c r="O29" s="258">
        <f t="shared" si="10"/>
        <v>129204.67</v>
      </c>
      <c r="P29" s="258">
        <f t="shared" si="10"/>
        <v>0</v>
      </c>
      <c r="Q29" s="322">
        <f t="shared" si="10"/>
        <v>218037.79</v>
      </c>
      <c r="R29" s="258">
        <f t="shared" si="10"/>
        <v>295000</v>
      </c>
      <c r="S29" s="296">
        <f t="shared" si="10"/>
        <v>319300</v>
      </c>
      <c r="T29" s="258">
        <f>T30</f>
        <v>381000</v>
      </c>
      <c r="U29" s="258">
        <f t="shared" si="10"/>
        <v>280000</v>
      </c>
      <c r="V29" s="259">
        <f t="shared" si="1"/>
        <v>-45396.119999999995</v>
      </c>
      <c r="W29" s="197"/>
      <c r="X29" s="94"/>
    </row>
    <row r="30" spans="1:24" s="4" customFormat="1" ht="19.5" customHeight="1">
      <c r="A30" s="222"/>
      <c r="B30" s="213"/>
      <c r="C30" s="213"/>
      <c r="D30" s="213"/>
      <c r="E30" s="213"/>
      <c r="F30" s="213"/>
      <c r="G30" s="213"/>
      <c r="H30" s="215"/>
      <c r="I30" s="219"/>
      <c r="J30" s="219"/>
      <c r="K30" s="220" t="s">
        <v>281</v>
      </c>
      <c r="L30" s="247" t="s">
        <v>112</v>
      </c>
      <c r="M30" s="338">
        <v>319300</v>
      </c>
      <c r="N30" s="338">
        <v>325396.12</v>
      </c>
      <c r="O30" s="260">
        <v>129204.67</v>
      </c>
      <c r="P30" s="260"/>
      <c r="Q30" s="323">
        <v>218037.79</v>
      </c>
      <c r="R30" s="260">
        <v>295000</v>
      </c>
      <c r="S30" s="300">
        <v>319300</v>
      </c>
      <c r="T30" s="261">
        <v>381000</v>
      </c>
      <c r="U30" s="260">
        <v>280000</v>
      </c>
      <c r="V30" s="259">
        <f t="shared" si="1"/>
        <v>-45396.119999999995</v>
      </c>
      <c r="W30" s="197">
        <v>394000</v>
      </c>
      <c r="X30" s="197">
        <f>(U30-W30)/W30*100</f>
        <v>-28.934010152284262</v>
      </c>
    </row>
    <row r="31" spans="1:24" s="4" customFormat="1" ht="19.5" customHeight="1">
      <c r="A31" s="222"/>
      <c r="B31" s="213"/>
      <c r="C31" s="213"/>
      <c r="D31" s="213"/>
      <c r="E31" s="213"/>
      <c r="F31" s="213"/>
      <c r="G31" s="213"/>
      <c r="H31" s="215"/>
      <c r="I31" s="219"/>
      <c r="J31" s="219">
        <v>2</v>
      </c>
      <c r="K31" s="220"/>
      <c r="L31" s="221" t="s">
        <v>821</v>
      </c>
      <c r="M31" s="337">
        <f aca="true" t="shared" si="11" ref="M31:U31">M32</f>
        <v>206000</v>
      </c>
      <c r="N31" s="337">
        <f t="shared" si="11"/>
        <v>0</v>
      </c>
      <c r="O31" s="258">
        <f t="shared" si="11"/>
        <v>0</v>
      </c>
      <c r="P31" s="258">
        <f t="shared" si="11"/>
        <v>0</v>
      </c>
      <c r="Q31" s="322">
        <f t="shared" si="11"/>
        <v>0</v>
      </c>
      <c r="R31" s="258">
        <f t="shared" si="11"/>
        <v>188200</v>
      </c>
      <c r="S31" s="296">
        <f t="shared" si="11"/>
        <v>206000</v>
      </c>
      <c r="T31" s="258">
        <f>T32</f>
        <v>250000</v>
      </c>
      <c r="U31" s="258">
        <f t="shared" si="11"/>
        <v>175000</v>
      </c>
      <c r="V31" s="259">
        <f t="shared" si="1"/>
        <v>175000</v>
      </c>
      <c r="W31" s="197"/>
      <c r="X31" s="94"/>
    </row>
    <row r="32" spans="1:24" s="4" customFormat="1" ht="19.5" customHeight="1">
      <c r="A32" s="222"/>
      <c r="B32" s="213"/>
      <c r="C32" s="213"/>
      <c r="D32" s="213"/>
      <c r="E32" s="213"/>
      <c r="F32" s="213"/>
      <c r="G32" s="213"/>
      <c r="H32" s="215"/>
      <c r="I32" s="219"/>
      <c r="J32" s="219"/>
      <c r="K32" s="215" t="s">
        <v>281</v>
      </c>
      <c r="L32" s="247" t="s">
        <v>821</v>
      </c>
      <c r="M32" s="338">
        <v>206000</v>
      </c>
      <c r="N32" s="338">
        <v>0</v>
      </c>
      <c r="O32" s="260">
        <v>0</v>
      </c>
      <c r="P32" s="260"/>
      <c r="Q32" s="323">
        <v>0</v>
      </c>
      <c r="R32" s="260">
        <v>188200</v>
      </c>
      <c r="S32" s="300">
        <v>206000</v>
      </c>
      <c r="T32" s="261">
        <v>250000</v>
      </c>
      <c r="U32" s="260">
        <v>175000</v>
      </c>
      <c r="V32" s="259">
        <f t="shared" si="1"/>
        <v>175000</v>
      </c>
      <c r="W32" s="197"/>
      <c r="X32" s="94"/>
    </row>
    <row r="33" spans="1:24" s="4" customFormat="1" ht="19.5" customHeight="1">
      <c r="A33" s="222"/>
      <c r="B33" s="213"/>
      <c r="C33" s="213"/>
      <c r="D33" s="213"/>
      <c r="E33" s="213"/>
      <c r="F33" s="213"/>
      <c r="G33" s="213"/>
      <c r="H33" s="215"/>
      <c r="I33" s="213"/>
      <c r="J33" s="219">
        <v>6</v>
      </c>
      <c r="K33" s="214"/>
      <c r="L33" s="221" t="s">
        <v>113</v>
      </c>
      <c r="M33" s="337">
        <f aca="true" t="shared" si="12" ref="M33:U33">M34</f>
        <v>45200</v>
      </c>
      <c r="N33" s="337">
        <f t="shared" si="12"/>
        <v>40706.66</v>
      </c>
      <c r="O33" s="258">
        <f t="shared" si="12"/>
        <v>18752.5</v>
      </c>
      <c r="P33" s="258">
        <f t="shared" si="12"/>
        <v>0</v>
      </c>
      <c r="Q33" s="322">
        <f t="shared" si="12"/>
        <v>38478.27</v>
      </c>
      <c r="R33" s="258">
        <f t="shared" si="12"/>
        <v>41500</v>
      </c>
      <c r="S33" s="296">
        <f t="shared" si="12"/>
        <v>45200</v>
      </c>
      <c r="T33" s="258">
        <f>T34</f>
        <v>68000</v>
      </c>
      <c r="U33" s="258">
        <f t="shared" si="12"/>
        <v>50000</v>
      </c>
      <c r="V33" s="259">
        <f t="shared" si="1"/>
        <v>9293.339999999997</v>
      </c>
      <c r="W33" s="197"/>
      <c r="X33" s="94"/>
    </row>
    <row r="34" spans="1:24" s="58" customFormat="1" ht="19.5" customHeight="1">
      <c r="A34" s="217"/>
      <c r="B34" s="218"/>
      <c r="C34" s="218"/>
      <c r="D34" s="218"/>
      <c r="E34" s="218"/>
      <c r="F34" s="218"/>
      <c r="G34" s="218"/>
      <c r="H34" s="220"/>
      <c r="I34" s="218"/>
      <c r="J34" s="218"/>
      <c r="K34" s="220" t="s">
        <v>281</v>
      </c>
      <c r="L34" s="248" t="s">
        <v>113</v>
      </c>
      <c r="M34" s="338">
        <v>45200</v>
      </c>
      <c r="N34" s="338">
        <v>40706.66</v>
      </c>
      <c r="O34" s="260">
        <v>18752.5</v>
      </c>
      <c r="P34" s="260"/>
      <c r="Q34" s="300">
        <v>38478.27</v>
      </c>
      <c r="R34" s="260">
        <v>41500</v>
      </c>
      <c r="S34" s="300">
        <v>45200</v>
      </c>
      <c r="T34" s="261">
        <v>68000</v>
      </c>
      <c r="U34" s="260">
        <v>50000</v>
      </c>
      <c r="V34" s="259">
        <f t="shared" si="1"/>
        <v>9293.339999999997</v>
      </c>
      <c r="W34" s="197"/>
      <c r="X34" s="95"/>
    </row>
    <row r="35" spans="1:24" s="58" customFormat="1" ht="19.5" customHeight="1">
      <c r="A35" s="217"/>
      <c r="B35" s="218"/>
      <c r="C35" s="218"/>
      <c r="D35" s="218"/>
      <c r="E35" s="218"/>
      <c r="F35" s="218"/>
      <c r="G35" s="218"/>
      <c r="H35" s="220"/>
      <c r="I35" s="219">
        <v>4</v>
      </c>
      <c r="J35" s="218"/>
      <c r="K35" s="220"/>
      <c r="L35" s="221" t="s">
        <v>114</v>
      </c>
      <c r="M35" s="337">
        <f aca="true" t="shared" si="13" ref="M35:U35">M36+M38</f>
        <v>63158500</v>
      </c>
      <c r="N35" s="337">
        <f t="shared" si="13"/>
        <v>66158151.519999996</v>
      </c>
      <c r="O35" s="258">
        <f t="shared" si="13"/>
        <v>26401075.509999998</v>
      </c>
      <c r="P35" s="258">
        <f t="shared" si="13"/>
        <v>0</v>
      </c>
      <c r="Q35" s="322">
        <f t="shared" si="13"/>
        <v>44759456.489999995</v>
      </c>
      <c r="R35" s="258">
        <f t="shared" si="13"/>
        <v>56345000</v>
      </c>
      <c r="S35" s="296">
        <f t="shared" si="13"/>
        <v>63158500</v>
      </c>
      <c r="T35" s="258">
        <f t="shared" si="13"/>
        <v>70750000</v>
      </c>
      <c r="U35" s="258">
        <f t="shared" si="13"/>
        <v>117779900</v>
      </c>
      <c r="V35" s="259">
        <f t="shared" si="1"/>
        <v>51621748.480000004</v>
      </c>
      <c r="W35" s="197"/>
      <c r="X35" s="95"/>
    </row>
    <row r="36" spans="1:25" s="58" customFormat="1" ht="19.5" customHeight="1">
      <c r="A36" s="217"/>
      <c r="B36" s="218"/>
      <c r="C36" s="218"/>
      <c r="D36" s="218"/>
      <c r="E36" s="218"/>
      <c r="F36" s="218"/>
      <c r="G36" s="218"/>
      <c r="H36" s="220"/>
      <c r="I36" s="218"/>
      <c r="J36" s="219">
        <v>1</v>
      </c>
      <c r="K36" s="220"/>
      <c r="L36" s="221" t="s">
        <v>115</v>
      </c>
      <c r="M36" s="337">
        <f aca="true" t="shared" si="14" ref="M36:U36">M37</f>
        <v>58748500</v>
      </c>
      <c r="N36" s="337">
        <f t="shared" si="14"/>
        <v>60255370.62</v>
      </c>
      <c r="O36" s="258">
        <f t="shared" si="14"/>
        <v>23958648.27</v>
      </c>
      <c r="P36" s="258">
        <f t="shared" si="14"/>
        <v>0</v>
      </c>
      <c r="Q36" s="322">
        <f t="shared" si="14"/>
        <v>40253107.37</v>
      </c>
      <c r="R36" s="258">
        <f t="shared" si="14"/>
        <v>47745000</v>
      </c>
      <c r="S36" s="296">
        <f t="shared" si="14"/>
        <v>58748500</v>
      </c>
      <c r="T36" s="258">
        <f>T37</f>
        <v>64700000</v>
      </c>
      <c r="U36" s="258">
        <f t="shared" si="14"/>
        <v>108225500</v>
      </c>
      <c r="V36" s="259">
        <f t="shared" si="1"/>
        <v>47970129.38</v>
      </c>
      <c r="W36" s="197"/>
      <c r="X36" s="95"/>
      <c r="Y36" s="240"/>
    </row>
    <row r="37" spans="1:26" s="58" customFormat="1" ht="19.5" customHeight="1">
      <c r="A37" s="217"/>
      <c r="B37" s="218"/>
      <c r="C37" s="218"/>
      <c r="D37" s="218"/>
      <c r="E37" s="218"/>
      <c r="F37" s="218"/>
      <c r="G37" s="218"/>
      <c r="H37" s="220"/>
      <c r="I37" s="218"/>
      <c r="J37" s="218"/>
      <c r="K37" s="220" t="s">
        <v>282</v>
      </c>
      <c r="L37" s="248" t="s">
        <v>116</v>
      </c>
      <c r="M37" s="338">
        <v>58748500</v>
      </c>
      <c r="N37" s="338">
        <v>60255370.62</v>
      </c>
      <c r="O37" s="260">
        <v>23958648.27</v>
      </c>
      <c r="P37" s="260"/>
      <c r="Q37" s="323">
        <v>40253107.37</v>
      </c>
      <c r="R37" s="260">
        <v>47745000</v>
      </c>
      <c r="S37" s="300">
        <v>58748500</v>
      </c>
      <c r="T37" s="261">
        <v>64700000</v>
      </c>
      <c r="U37" s="260">
        <v>108225500</v>
      </c>
      <c r="V37" s="259">
        <f t="shared" si="1"/>
        <v>47970129.38</v>
      </c>
      <c r="W37" s="197">
        <v>72197000</v>
      </c>
      <c r="X37" s="197">
        <f>(U37-W37)/W37*100</f>
        <v>49.903043062731136</v>
      </c>
      <c r="Y37" s="95"/>
      <c r="Z37" s="95"/>
    </row>
    <row r="38" spans="1:24" s="58" customFormat="1" ht="19.5" customHeight="1">
      <c r="A38" s="217"/>
      <c r="B38" s="218"/>
      <c r="C38" s="218"/>
      <c r="D38" s="218"/>
      <c r="E38" s="218"/>
      <c r="F38" s="218"/>
      <c r="G38" s="218"/>
      <c r="H38" s="220"/>
      <c r="I38" s="218"/>
      <c r="J38" s="219">
        <v>2</v>
      </c>
      <c r="K38" s="220"/>
      <c r="L38" s="221" t="s">
        <v>108</v>
      </c>
      <c r="M38" s="337">
        <f aca="true" t="shared" si="15" ref="M38:U38">M39</f>
        <v>4410000</v>
      </c>
      <c r="N38" s="337">
        <f t="shared" si="15"/>
        <v>5902780.9</v>
      </c>
      <c r="O38" s="258">
        <f t="shared" si="15"/>
        <v>2442427.24</v>
      </c>
      <c r="P38" s="258">
        <f t="shared" si="15"/>
        <v>0</v>
      </c>
      <c r="Q38" s="322">
        <f t="shared" si="15"/>
        <v>4506349.12</v>
      </c>
      <c r="R38" s="258">
        <f t="shared" si="15"/>
        <v>8600000</v>
      </c>
      <c r="S38" s="296">
        <f t="shared" si="15"/>
        <v>4410000</v>
      </c>
      <c r="T38" s="258">
        <f>T39</f>
        <v>6050000</v>
      </c>
      <c r="U38" s="258">
        <f t="shared" si="15"/>
        <v>9554400</v>
      </c>
      <c r="V38" s="259">
        <f t="shared" si="1"/>
        <v>3651619.0999999996</v>
      </c>
      <c r="W38" s="197"/>
      <c r="X38" s="95"/>
    </row>
    <row r="39" spans="1:24" s="58" customFormat="1" ht="19.5" customHeight="1">
      <c r="A39" s="217"/>
      <c r="B39" s="218"/>
      <c r="C39" s="218"/>
      <c r="D39" s="218"/>
      <c r="E39" s="218"/>
      <c r="F39" s="218"/>
      <c r="G39" s="218"/>
      <c r="H39" s="220"/>
      <c r="I39" s="218"/>
      <c r="J39" s="218"/>
      <c r="K39" s="220" t="s">
        <v>281</v>
      </c>
      <c r="L39" s="248" t="s">
        <v>117</v>
      </c>
      <c r="M39" s="338">
        <v>4410000</v>
      </c>
      <c r="N39" s="338">
        <v>5902780.9</v>
      </c>
      <c r="O39" s="260">
        <v>2442427.24</v>
      </c>
      <c r="P39" s="260"/>
      <c r="Q39" s="323">
        <v>4506349.12</v>
      </c>
      <c r="R39" s="260">
        <v>8600000</v>
      </c>
      <c r="S39" s="300">
        <v>4410000</v>
      </c>
      <c r="T39" s="261">
        <v>6050000</v>
      </c>
      <c r="U39" s="260">
        <f>8772000+782400</f>
        <v>9554400</v>
      </c>
      <c r="V39" s="259">
        <f t="shared" si="1"/>
        <v>3651619.0999999996</v>
      </c>
      <c r="W39" s="197"/>
      <c r="X39" s="95"/>
    </row>
    <row r="40" spans="1:24" s="4" customFormat="1" ht="19.5" customHeight="1">
      <c r="A40" s="222"/>
      <c r="B40" s="213"/>
      <c r="C40" s="213"/>
      <c r="D40" s="213"/>
      <c r="E40" s="213"/>
      <c r="F40" s="213"/>
      <c r="G40" s="219"/>
      <c r="H40" s="214" t="s">
        <v>282</v>
      </c>
      <c r="I40" s="213"/>
      <c r="J40" s="213"/>
      <c r="K40" s="215"/>
      <c r="L40" s="221" t="s">
        <v>265</v>
      </c>
      <c r="M40" s="337">
        <f aca="true" t="shared" si="16" ref="M40:U40">M41+M46+M51+M56</f>
        <v>8937500</v>
      </c>
      <c r="N40" s="337">
        <f t="shared" si="16"/>
        <v>9182153.01</v>
      </c>
      <c r="O40" s="258">
        <f t="shared" si="16"/>
        <v>3995765.42</v>
      </c>
      <c r="P40" s="258">
        <f t="shared" si="16"/>
        <v>0</v>
      </c>
      <c r="Q40" s="322">
        <f t="shared" si="16"/>
        <v>6744339.59</v>
      </c>
      <c r="R40" s="258">
        <f t="shared" si="16"/>
        <v>7850900</v>
      </c>
      <c r="S40" s="296">
        <f t="shared" si="16"/>
        <v>8937500</v>
      </c>
      <c r="T40" s="258">
        <f t="shared" si="16"/>
        <v>10311000</v>
      </c>
      <c r="U40" s="258">
        <f t="shared" si="16"/>
        <v>17289100</v>
      </c>
      <c r="V40" s="259">
        <f aca="true" t="shared" si="17" ref="V40:V71">U40-N40</f>
        <v>8106946.99</v>
      </c>
      <c r="W40" s="92"/>
      <c r="X40" s="94"/>
    </row>
    <row r="41" spans="1:24" s="4" customFormat="1" ht="19.5" customHeight="1">
      <c r="A41" s="222"/>
      <c r="B41" s="213"/>
      <c r="C41" s="213"/>
      <c r="D41" s="213"/>
      <c r="E41" s="213"/>
      <c r="F41" s="213"/>
      <c r="G41" s="219"/>
      <c r="H41" s="214"/>
      <c r="I41" s="219">
        <v>1</v>
      </c>
      <c r="J41" s="213"/>
      <c r="K41" s="215"/>
      <c r="L41" s="221" t="s">
        <v>263</v>
      </c>
      <c r="M41" s="337">
        <f aca="true" t="shared" si="18" ref="M41:U41">M42+M44</f>
        <v>28600</v>
      </c>
      <c r="N41" s="337">
        <f t="shared" si="18"/>
        <v>26665.800000000003</v>
      </c>
      <c r="O41" s="258">
        <f t="shared" si="18"/>
        <v>11364.869999999999</v>
      </c>
      <c r="P41" s="258">
        <f t="shared" si="18"/>
        <v>0</v>
      </c>
      <c r="Q41" s="322">
        <f t="shared" si="18"/>
        <v>19649.010000000002</v>
      </c>
      <c r="R41" s="258">
        <f t="shared" si="18"/>
        <v>22900</v>
      </c>
      <c r="S41" s="296">
        <f t="shared" si="18"/>
        <v>28600</v>
      </c>
      <c r="T41" s="258">
        <f t="shared" si="18"/>
        <v>32500</v>
      </c>
      <c r="U41" s="258">
        <f t="shared" si="18"/>
        <v>48000</v>
      </c>
      <c r="V41" s="259">
        <f t="shared" si="17"/>
        <v>21334.199999999997</v>
      </c>
      <c r="W41" s="197"/>
      <c r="X41" s="94"/>
    </row>
    <row r="42" spans="1:24" s="4" customFormat="1" ht="19.5" customHeight="1">
      <c r="A42" s="222"/>
      <c r="B42" s="213"/>
      <c r="C42" s="213"/>
      <c r="D42" s="213"/>
      <c r="E42" s="213"/>
      <c r="F42" s="213"/>
      <c r="G42" s="219"/>
      <c r="H42" s="214"/>
      <c r="I42" s="213"/>
      <c r="J42" s="219">
        <v>1</v>
      </c>
      <c r="K42" s="215"/>
      <c r="L42" s="221" t="s">
        <v>401</v>
      </c>
      <c r="M42" s="337">
        <f aca="true" t="shared" si="19" ref="M42:U42">M43</f>
        <v>17600</v>
      </c>
      <c r="N42" s="337">
        <f t="shared" si="19"/>
        <v>17777.22</v>
      </c>
      <c r="O42" s="258">
        <f t="shared" si="19"/>
        <v>7004.37</v>
      </c>
      <c r="P42" s="258">
        <f t="shared" si="19"/>
        <v>0</v>
      </c>
      <c r="Q42" s="322">
        <f t="shared" si="19"/>
        <v>13099.35</v>
      </c>
      <c r="R42" s="258">
        <f t="shared" si="19"/>
        <v>15300</v>
      </c>
      <c r="S42" s="296">
        <f t="shared" si="19"/>
        <v>17600</v>
      </c>
      <c r="T42" s="258">
        <f>T43</f>
        <v>20500</v>
      </c>
      <c r="U42" s="258">
        <f t="shared" si="19"/>
        <v>32000</v>
      </c>
      <c r="V42" s="259">
        <f t="shared" si="17"/>
        <v>14222.779999999999</v>
      </c>
      <c r="W42" s="197"/>
      <c r="X42" s="94"/>
    </row>
    <row r="43" spans="1:24" s="4" customFormat="1" ht="19.5" customHeight="1">
      <c r="A43" s="222"/>
      <c r="B43" s="213"/>
      <c r="C43" s="213"/>
      <c r="D43" s="213"/>
      <c r="E43" s="213"/>
      <c r="F43" s="213"/>
      <c r="G43" s="219"/>
      <c r="H43" s="214"/>
      <c r="I43" s="213"/>
      <c r="J43" s="213"/>
      <c r="K43" s="215" t="s">
        <v>281</v>
      </c>
      <c r="L43" s="248" t="s">
        <v>401</v>
      </c>
      <c r="M43" s="339">
        <v>17600</v>
      </c>
      <c r="N43" s="339">
        <v>17777.22</v>
      </c>
      <c r="O43" s="261">
        <v>7004.37</v>
      </c>
      <c r="P43" s="261"/>
      <c r="Q43" s="324">
        <v>13099.35</v>
      </c>
      <c r="R43" s="261">
        <v>15300</v>
      </c>
      <c r="S43" s="301">
        <v>17600</v>
      </c>
      <c r="T43" s="261">
        <v>20500</v>
      </c>
      <c r="U43" s="261">
        <v>32000</v>
      </c>
      <c r="V43" s="259">
        <f t="shared" si="17"/>
        <v>14222.779999999999</v>
      </c>
      <c r="W43" s="197"/>
      <c r="X43" s="94"/>
    </row>
    <row r="44" spans="1:24" s="4" customFormat="1" ht="19.5" customHeight="1">
      <c r="A44" s="222"/>
      <c r="B44" s="213"/>
      <c r="C44" s="213"/>
      <c r="D44" s="213"/>
      <c r="E44" s="213"/>
      <c r="F44" s="213"/>
      <c r="G44" s="219"/>
      <c r="H44" s="214"/>
      <c r="I44" s="213"/>
      <c r="J44" s="219">
        <v>2</v>
      </c>
      <c r="K44" s="215"/>
      <c r="L44" s="221" t="s">
        <v>70</v>
      </c>
      <c r="M44" s="337">
        <f aca="true" t="shared" si="20" ref="M44:U44">M45</f>
        <v>11000</v>
      </c>
      <c r="N44" s="337">
        <f t="shared" si="20"/>
        <v>8888.58</v>
      </c>
      <c r="O44" s="258">
        <f t="shared" si="20"/>
        <v>4360.5</v>
      </c>
      <c r="P44" s="258">
        <f t="shared" si="20"/>
        <v>0</v>
      </c>
      <c r="Q44" s="322">
        <f t="shared" si="20"/>
        <v>6549.66</v>
      </c>
      <c r="R44" s="258">
        <f t="shared" si="20"/>
        <v>7600</v>
      </c>
      <c r="S44" s="296">
        <f t="shared" si="20"/>
        <v>11000</v>
      </c>
      <c r="T44" s="258">
        <f>T45</f>
        <v>12000</v>
      </c>
      <c r="U44" s="258">
        <f t="shared" si="20"/>
        <v>16000</v>
      </c>
      <c r="V44" s="259">
        <f t="shared" si="17"/>
        <v>7111.42</v>
      </c>
      <c r="W44" s="197"/>
      <c r="X44" s="94"/>
    </row>
    <row r="45" spans="1:24" s="4" customFormat="1" ht="19.5" customHeight="1">
      <c r="A45" s="222"/>
      <c r="B45" s="213"/>
      <c r="C45" s="213"/>
      <c r="D45" s="213"/>
      <c r="E45" s="213"/>
      <c r="F45" s="213"/>
      <c r="G45" s="219"/>
      <c r="H45" s="214"/>
      <c r="I45" s="213"/>
      <c r="J45" s="213"/>
      <c r="K45" s="215" t="s">
        <v>281</v>
      </c>
      <c r="L45" s="248" t="s">
        <v>70</v>
      </c>
      <c r="M45" s="339">
        <v>11000</v>
      </c>
      <c r="N45" s="339">
        <v>8888.58</v>
      </c>
      <c r="O45" s="261">
        <v>4360.5</v>
      </c>
      <c r="P45" s="261"/>
      <c r="Q45" s="324">
        <v>6549.66</v>
      </c>
      <c r="R45" s="261">
        <v>7600</v>
      </c>
      <c r="S45" s="301">
        <v>11000</v>
      </c>
      <c r="T45" s="261">
        <v>12000</v>
      </c>
      <c r="U45" s="261">
        <v>16000</v>
      </c>
      <c r="V45" s="259">
        <f t="shared" si="17"/>
        <v>7111.42</v>
      </c>
      <c r="W45" s="197"/>
      <c r="X45" s="94"/>
    </row>
    <row r="46" spans="1:24" s="4" customFormat="1" ht="19.5" customHeight="1">
      <c r="A46" s="217"/>
      <c r="B46" s="218"/>
      <c r="C46" s="218"/>
      <c r="D46" s="218"/>
      <c r="E46" s="218"/>
      <c r="F46" s="218"/>
      <c r="G46" s="218"/>
      <c r="H46" s="220"/>
      <c r="I46" s="219">
        <v>2</v>
      </c>
      <c r="J46" s="219"/>
      <c r="K46" s="214"/>
      <c r="L46" s="221" t="s">
        <v>118</v>
      </c>
      <c r="M46" s="337">
        <f aca="true" t="shared" si="21" ref="M46:U46">M49+M47</f>
        <v>839400</v>
      </c>
      <c r="N46" s="337">
        <f t="shared" si="21"/>
        <v>752781.59</v>
      </c>
      <c r="O46" s="258">
        <f t="shared" si="21"/>
        <v>375193.24</v>
      </c>
      <c r="P46" s="258">
        <f t="shared" si="21"/>
        <v>0</v>
      </c>
      <c r="Q46" s="322">
        <f t="shared" si="21"/>
        <v>559718.6</v>
      </c>
      <c r="R46" s="258">
        <f t="shared" si="21"/>
        <v>687000</v>
      </c>
      <c r="S46" s="296">
        <f t="shared" si="21"/>
        <v>839400</v>
      </c>
      <c r="T46" s="258">
        <f t="shared" si="21"/>
        <v>870000</v>
      </c>
      <c r="U46" s="258">
        <f t="shared" si="21"/>
        <v>1398100</v>
      </c>
      <c r="V46" s="259">
        <f t="shared" si="17"/>
        <v>645318.41</v>
      </c>
      <c r="W46" s="198"/>
      <c r="X46" s="94"/>
    </row>
    <row r="47" spans="1:24" s="4" customFormat="1" ht="19.5" customHeight="1">
      <c r="A47" s="217"/>
      <c r="B47" s="218"/>
      <c r="C47" s="218"/>
      <c r="D47" s="218"/>
      <c r="E47" s="218"/>
      <c r="F47" s="218"/>
      <c r="G47" s="218"/>
      <c r="H47" s="220"/>
      <c r="I47" s="219"/>
      <c r="J47" s="219">
        <v>1</v>
      </c>
      <c r="K47" s="214"/>
      <c r="L47" s="221" t="s">
        <v>401</v>
      </c>
      <c r="M47" s="337">
        <f aca="true" t="shared" si="22" ref="M47:U47">M48</f>
        <v>577100</v>
      </c>
      <c r="N47" s="337">
        <f t="shared" si="22"/>
        <v>552039.07</v>
      </c>
      <c r="O47" s="258">
        <f t="shared" si="22"/>
        <v>275103.17</v>
      </c>
      <c r="P47" s="258">
        <f t="shared" si="22"/>
        <v>0</v>
      </c>
      <c r="Q47" s="322">
        <f t="shared" si="22"/>
        <v>410459.58</v>
      </c>
      <c r="R47" s="258">
        <f t="shared" si="22"/>
        <v>502000</v>
      </c>
      <c r="S47" s="296">
        <f t="shared" si="22"/>
        <v>577100</v>
      </c>
      <c r="T47" s="258">
        <f>T48</f>
        <v>600000</v>
      </c>
      <c r="U47" s="258">
        <f t="shared" si="22"/>
        <v>961200</v>
      </c>
      <c r="V47" s="259">
        <f t="shared" si="17"/>
        <v>409160.93000000005</v>
      </c>
      <c r="W47" s="197"/>
      <c r="X47" s="94"/>
    </row>
    <row r="48" spans="1:24" s="58" customFormat="1" ht="19.5" customHeight="1">
      <c r="A48" s="217"/>
      <c r="B48" s="218"/>
      <c r="C48" s="218"/>
      <c r="D48" s="218"/>
      <c r="E48" s="218"/>
      <c r="F48" s="218"/>
      <c r="G48" s="218"/>
      <c r="H48" s="220"/>
      <c r="I48" s="218"/>
      <c r="J48" s="218"/>
      <c r="K48" s="220" t="s">
        <v>281</v>
      </c>
      <c r="L48" s="248" t="s">
        <v>401</v>
      </c>
      <c r="M48" s="338">
        <v>577100</v>
      </c>
      <c r="N48" s="338">
        <v>552039.07</v>
      </c>
      <c r="O48" s="260">
        <v>275103.17</v>
      </c>
      <c r="P48" s="260"/>
      <c r="Q48" s="323">
        <v>410459.58</v>
      </c>
      <c r="R48" s="260">
        <v>502000</v>
      </c>
      <c r="S48" s="300">
        <v>577100</v>
      </c>
      <c r="T48" s="261">
        <v>600000</v>
      </c>
      <c r="U48" s="260">
        <v>961200</v>
      </c>
      <c r="V48" s="259">
        <f t="shared" si="17"/>
        <v>409160.93000000005</v>
      </c>
      <c r="W48" s="197"/>
      <c r="X48" s="95"/>
    </row>
    <row r="49" spans="1:24" s="4" customFormat="1" ht="19.5" customHeight="1">
      <c r="A49" s="222"/>
      <c r="B49" s="213"/>
      <c r="C49" s="213"/>
      <c r="D49" s="213"/>
      <c r="E49" s="213"/>
      <c r="F49" s="213"/>
      <c r="G49" s="213"/>
      <c r="H49" s="215"/>
      <c r="I49" s="213"/>
      <c r="J49" s="219">
        <v>2</v>
      </c>
      <c r="K49" s="214"/>
      <c r="L49" s="221" t="s">
        <v>70</v>
      </c>
      <c r="M49" s="337">
        <f aca="true" t="shared" si="23" ref="M49:U49">M50</f>
        <v>262300</v>
      </c>
      <c r="N49" s="337">
        <f t="shared" si="23"/>
        <v>200742.52</v>
      </c>
      <c r="O49" s="258">
        <f t="shared" si="23"/>
        <v>100090.07</v>
      </c>
      <c r="P49" s="258">
        <f t="shared" si="23"/>
        <v>0</v>
      </c>
      <c r="Q49" s="322">
        <f t="shared" si="23"/>
        <v>149259.02</v>
      </c>
      <c r="R49" s="258">
        <f t="shared" si="23"/>
        <v>185000</v>
      </c>
      <c r="S49" s="296">
        <f t="shared" si="23"/>
        <v>262300</v>
      </c>
      <c r="T49" s="258">
        <f>T50</f>
        <v>270000</v>
      </c>
      <c r="U49" s="258">
        <f t="shared" si="23"/>
        <v>436900</v>
      </c>
      <c r="V49" s="259">
        <f t="shared" si="17"/>
        <v>236157.48</v>
      </c>
      <c r="W49" s="197"/>
      <c r="X49" s="94"/>
    </row>
    <row r="50" spans="1:24" s="58" customFormat="1" ht="19.5" customHeight="1">
      <c r="A50" s="217"/>
      <c r="B50" s="218"/>
      <c r="C50" s="218"/>
      <c r="D50" s="218"/>
      <c r="E50" s="218"/>
      <c r="F50" s="218"/>
      <c r="G50" s="218"/>
      <c r="H50" s="220"/>
      <c r="I50" s="218"/>
      <c r="J50" s="218"/>
      <c r="K50" s="220" t="s">
        <v>281</v>
      </c>
      <c r="L50" s="248" t="s">
        <v>70</v>
      </c>
      <c r="M50" s="338">
        <v>262300</v>
      </c>
      <c r="N50" s="338">
        <v>200742.52</v>
      </c>
      <c r="O50" s="260">
        <v>100090.07</v>
      </c>
      <c r="P50" s="260"/>
      <c r="Q50" s="323">
        <v>149259.02</v>
      </c>
      <c r="R50" s="260">
        <v>185000</v>
      </c>
      <c r="S50" s="300">
        <v>262300</v>
      </c>
      <c r="T50" s="261">
        <v>270000</v>
      </c>
      <c r="U50" s="260">
        <v>436900</v>
      </c>
      <c r="V50" s="259">
        <f t="shared" si="17"/>
        <v>236157.48</v>
      </c>
      <c r="W50" s="197"/>
      <c r="X50" s="95"/>
    </row>
    <row r="51" spans="1:24" s="4" customFormat="1" ht="19.5" customHeight="1">
      <c r="A51" s="222"/>
      <c r="B51" s="213"/>
      <c r="C51" s="213"/>
      <c r="D51" s="213"/>
      <c r="E51" s="213"/>
      <c r="F51" s="213"/>
      <c r="G51" s="213"/>
      <c r="H51" s="215"/>
      <c r="I51" s="219">
        <v>3</v>
      </c>
      <c r="J51" s="219"/>
      <c r="K51" s="214"/>
      <c r="L51" s="221" t="s">
        <v>264</v>
      </c>
      <c r="M51" s="337">
        <f aca="true" t="shared" si="24" ref="M51:U51">M54+M52</f>
        <v>47100</v>
      </c>
      <c r="N51" s="337">
        <f t="shared" si="24"/>
        <v>45071.7</v>
      </c>
      <c r="O51" s="258">
        <f t="shared" si="24"/>
        <v>19380.59</v>
      </c>
      <c r="P51" s="258">
        <f t="shared" si="24"/>
        <v>0</v>
      </c>
      <c r="Q51" s="322">
        <f t="shared" si="24"/>
        <v>33192.32</v>
      </c>
      <c r="R51" s="258">
        <f t="shared" si="24"/>
        <v>41000</v>
      </c>
      <c r="S51" s="296">
        <f t="shared" si="24"/>
        <v>47100</v>
      </c>
      <c r="T51" s="258">
        <f t="shared" si="24"/>
        <v>58500</v>
      </c>
      <c r="U51" s="258">
        <f t="shared" si="24"/>
        <v>41000</v>
      </c>
      <c r="V51" s="259">
        <f t="shared" si="17"/>
        <v>-4071.699999999997</v>
      </c>
      <c r="W51" s="197"/>
      <c r="X51" s="94"/>
    </row>
    <row r="52" spans="1:24" s="4" customFormat="1" ht="19.5" customHeight="1">
      <c r="A52" s="217"/>
      <c r="B52" s="218"/>
      <c r="C52" s="218"/>
      <c r="D52" s="218"/>
      <c r="E52" s="218"/>
      <c r="F52" s="218"/>
      <c r="G52" s="218"/>
      <c r="H52" s="220"/>
      <c r="I52" s="219"/>
      <c r="J52" s="219">
        <v>1</v>
      </c>
      <c r="K52" s="214"/>
      <c r="L52" s="221" t="s">
        <v>401</v>
      </c>
      <c r="M52" s="337">
        <f aca="true" t="shared" si="25" ref="M52:U52">M53</f>
        <v>32400</v>
      </c>
      <c r="N52" s="337">
        <f t="shared" si="25"/>
        <v>33052.56</v>
      </c>
      <c r="O52" s="258">
        <f t="shared" si="25"/>
        <v>14212.44</v>
      </c>
      <c r="P52" s="258">
        <f t="shared" si="25"/>
        <v>0</v>
      </c>
      <c r="Q52" s="322">
        <f t="shared" si="25"/>
        <v>24341.02</v>
      </c>
      <c r="R52" s="258">
        <f t="shared" si="25"/>
        <v>30000</v>
      </c>
      <c r="S52" s="296">
        <f t="shared" si="25"/>
        <v>32400</v>
      </c>
      <c r="T52" s="258">
        <f>T53</f>
        <v>38500</v>
      </c>
      <c r="U52" s="258">
        <f t="shared" si="25"/>
        <v>28000</v>
      </c>
      <c r="V52" s="259">
        <f t="shared" si="17"/>
        <v>-5052.559999999998</v>
      </c>
      <c r="W52" s="197"/>
      <c r="X52" s="94"/>
    </row>
    <row r="53" spans="1:24" s="58" customFormat="1" ht="19.5" customHeight="1">
      <c r="A53" s="217"/>
      <c r="B53" s="218"/>
      <c r="C53" s="218"/>
      <c r="D53" s="218"/>
      <c r="E53" s="218"/>
      <c r="F53" s="218"/>
      <c r="G53" s="218"/>
      <c r="H53" s="220"/>
      <c r="I53" s="218"/>
      <c r="J53" s="218"/>
      <c r="K53" s="220" t="s">
        <v>281</v>
      </c>
      <c r="L53" s="248" t="s">
        <v>613</v>
      </c>
      <c r="M53" s="338">
        <v>32400</v>
      </c>
      <c r="N53" s="338">
        <v>33052.56</v>
      </c>
      <c r="O53" s="260">
        <v>14212.44</v>
      </c>
      <c r="P53" s="260"/>
      <c r="Q53" s="323">
        <v>24341.02</v>
      </c>
      <c r="R53" s="260">
        <v>30000</v>
      </c>
      <c r="S53" s="300">
        <v>32400</v>
      </c>
      <c r="T53" s="261">
        <v>38500</v>
      </c>
      <c r="U53" s="260">
        <v>28000</v>
      </c>
      <c r="V53" s="259">
        <f t="shared" si="17"/>
        <v>-5052.559999999998</v>
      </c>
      <c r="W53" s="197"/>
      <c r="X53" s="95"/>
    </row>
    <row r="54" spans="1:24" s="4" customFormat="1" ht="19.5" customHeight="1">
      <c r="A54" s="222"/>
      <c r="B54" s="213"/>
      <c r="C54" s="213"/>
      <c r="D54" s="213"/>
      <c r="E54" s="213"/>
      <c r="F54" s="213"/>
      <c r="G54" s="213"/>
      <c r="H54" s="215"/>
      <c r="I54" s="213"/>
      <c r="J54" s="219">
        <v>2</v>
      </c>
      <c r="K54" s="214"/>
      <c r="L54" s="221" t="s">
        <v>70</v>
      </c>
      <c r="M54" s="337">
        <f aca="true" t="shared" si="26" ref="M54:U54">M55</f>
        <v>14700</v>
      </c>
      <c r="N54" s="337">
        <f t="shared" si="26"/>
        <v>12019.14</v>
      </c>
      <c r="O54" s="258">
        <f t="shared" si="26"/>
        <v>5168.15</v>
      </c>
      <c r="P54" s="258">
        <f t="shared" si="26"/>
        <v>0</v>
      </c>
      <c r="Q54" s="322">
        <f t="shared" si="26"/>
        <v>8851.3</v>
      </c>
      <c r="R54" s="258">
        <f t="shared" si="26"/>
        <v>11000</v>
      </c>
      <c r="S54" s="296">
        <f t="shared" si="26"/>
        <v>14700</v>
      </c>
      <c r="T54" s="258">
        <f>T55</f>
        <v>20000</v>
      </c>
      <c r="U54" s="258">
        <f t="shared" si="26"/>
        <v>13000</v>
      </c>
      <c r="V54" s="259">
        <f t="shared" si="17"/>
        <v>980.8600000000006</v>
      </c>
      <c r="W54" s="197"/>
      <c r="X54" s="94"/>
    </row>
    <row r="55" spans="1:24" s="58" customFormat="1" ht="19.5" customHeight="1">
      <c r="A55" s="217"/>
      <c r="B55" s="218"/>
      <c r="C55" s="218"/>
      <c r="D55" s="218"/>
      <c r="E55" s="218"/>
      <c r="F55" s="218"/>
      <c r="G55" s="218"/>
      <c r="H55" s="220"/>
      <c r="I55" s="218"/>
      <c r="J55" s="218"/>
      <c r="K55" s="220" t="s">
        <v>281</v>
      </c>
      <c r="L55" s="248" t="s">
        <v>70</v>
      </c>
      <c r="M55" s="338">
        <v>14700</v>
      </c>
      <c r="N55" s="338">
        <v>12019.14</v>
      </c>
      <c r="O55" s="260">
        <v>5168.15</v>
      </c>
      <c r="P55" s="260"/>
      <c r="Q55" s="323">
        <v>8851.3</v>
      </c>
      <c r="R55" s="260">
        <v>11000</v>
      </c>
      <c r="S55" s="300">
        <v>14700</v>
      </c>
      <c r="T55" s="261">
        <v>20000</v>
      </c>
      <c r="U55" s="260">
        <v>13000</v>
      </c>
      <c r="V55" s="259">
        <f t="shared" si="17"/>
        <v>980.8600000000006</v>
      </c>
      <c r="W55" s="197"/>
      <c r="X55" s="95"/>
    </row>
    <row r="56" spans="1:24" s="58" customFormat="1" ht="19.5" customHeight="1">
      <c r="A56" s="217"/>
      <c r="B56" s="218"/>
      <c r="C56" s="218"/>
      <c r="D56" s="218"/>
      <c r="E56" s="218"/>
      <c r="F56" s="218"/>
      <c r="G56" s="218"/>
      <c r="H56" s="220"/>
      <c r="I56" s="219">
        <v>4</v>
      </c>
      <c r="J56" s="218"/>
      <c r="K56" s="220"/>
      <c r="L56" s="221" t="s">
        <v>114</v>
      </c>
      <c r="M56" s="337">
        <f aca="true" t="shared" si="27" ref="M56:U56">M59+M57</f>
        <v>8022400</v>
      </c>
      <c r="N56" s="337">
        <f t="shared" si="27"/>
        <v>8357633.92</v>
      </c>
      <c r="O56" s="258">
        <f t="shared" si="27"/>
        <v>3589826.7199999997</v>
      </c>
      <c r="P56" s="258">
        <f t="shared" si="27"/>
        <v>0</v>
      </c>
      <c r="Q56" s="322">
        <f t="shared" si="27"/>
        <v>6131779.66</v>
      </c>
      <c r="R56" s="258">
        <f t="shared" si="27"/>
        <v>7100000</v>
      </c>
      <c r="S56" s="296">
        <f t="shared" si="27"/>
        <v>8022400</v>
      </c>
      <c r="T56" s="258">
        <f t="shared" si="27"/>
        <v>9350000</v>
      </c>
      <c r="U56" s="258">
        <f t="shared" si="27"/>
        <v>15802000</v>
      </c>
      <c r="V56" s="259">
        <f t="shared" si="17"/>
        <v>7444366.08</v>
      </c>
      <c r="W56" s="197"/>
      <c r="X56" s="95"/>
    </row>
    <row r="57" spans="1:24" s="58" customFormat="1" ht="19.5" customHeight="1">
      <c r="A57" s="217"/>
      <c r="B57" s="218"/>
      <c r="C57" s="218"/>
      <c r="D57" s="218"/>
      <c r="E57" s="218"/>
      <c r="F57" s="218"/>
      <c r="G57" s="218"/>
      <c r="H57" s="220"/>
      <c r="I57" s="218"/>
      <c r="J57" s="219">
        <v>1</v>
      </c>
      <c r="K57" s="220"/>
      <c r="L57" s="221" t="s">
        <v>401</v>
      </c>
      <c r="M57" s="337">
        <f aca="true" t="shared" si="28" ref="M57:U57">M58</f>
        <v>5515400</v>
      </c>
      <c r="N57" s="337">
        <f t="shared" si="28"/>
        <v>6128815.85</v>
      </c>
      <c r="O57" s="258">
        <f t="shared" si="28"/>
        <v>2631556.28</v>
      </c>
      <c r="P57" s="258">
        <f t="shared" si="28"/>
        <v>0</v>
      </c>
      <c r="Q57" s="322">
        <f t="shared" si="28"/>
        <v>4496562.25</v>
      </c>
      <c r="R57" s="258">
        <f t="shared" si="28"/>
        <v>5200000</v>
      </c>
      <c r="S57" s="296">
        <f t="shared" si="28"/>
        <v>5515400</v>
      </c>
      <c r="T57" s="258">
        <f>T58</f>
        <v>6600000</v>
      </c>
      <c r="U57" s="258">
        <f t="shared" si="28"/>
        <v>10864000</v>
      </c>
      <c r="V57" s="259">
        <f t="shared" si="17"/>
        <v>4735184.15</v>
      </c>
      <c r="W57" s="197"/>
      <c r="X57" s="95"/>
    </row>
    <row r="58" spans="1:26" s="58" customFormat="1" ht="19.5" customHeight="1">
      <c r="A58" s="217"/>
      <c r="B58" s="218"/>
      <c r="C58" s="218"/>
      <c r="D58" s="218"/>
      <c r="E58" s="218"/>
      <c r="F58" s="218"/>
      <c r="G58" s="218"/>
      <c r="H58" s="220"/>
      <c r="I58" s="218"/>
      <c r="J58" s="218"/>
      <c r="K58" s="220" t="s">
        <v>281</v>
      </c>
      <c r="L58" s="248" t="s">
        <v>401</v>
      </c>
      <c r="M58" s="338">
        <v>5515400</v>
      </c>
      <c r="N58" s="338">
        <v>6128815.85</v>
      </c>
      <c r="O58" s="260">
        <v>2631556.28</v>
      </c>
      <c r="P58" s="260"/>
      <c r="Q58" s="323">
        <v>4496562.25</v>
      </c>
      <c r="R58" s="260">
        <v>5200000</v>
      </c>
      <c r="S58" s="300">
        <v>5515400</v>
      </c>
      <c r="T58" s="261">
        <v>6600000</v>
      </c>
      <c r="U58" s="260">
        <v>10864000</v>
      </c>
      <c r="V58" s="259">
        <f t="shared" si="17"/>
        <v>4735184.15</v>
      </c>
      <c r="W58" s="197"/>
      <c r="X58" s="95"/>
      <c r="Y58" s="95"/>
      <c r="Z58" s="95"/>
    </row>
    <row r="59" spans="1:26" s="58" customFormat="1" ht="19.5" customHeight="1">
      <c r="A59" s="217"/>
      <c r="B59" s="218"/>
      <c r="C59" s="218"/>
      <c r="D59" s="218"/>
      <c r="E59" s="218"/>
      <c r="F59" s="218"/>
      <c r="G59" s="218"/>
      <c r="H59" s="220"/>
      <c r="I59" s="218"/>
      <c r="J59" s="219">
        <v>2</v>
      </c>
      <c r="K59" s="220"/>
      <c r="L59" s="221" t="s">
        <v>70</v>
      </c>
      <c r="M59" s="337">
        <f aca="true" t="shared" si="29" ref="M59:U59">M60</f>
        <v>2507000</v>
      </c>
      <c r="N59" s="337">
        <f t="shared" si="29"/>
        <v>2228818.07</v>
      </c>
      <c r="O59" s="258">
        <f t="shared" si="29"/>
        <v>958270.44</v>
      </c>
      <c r="P59" s="258">
        <f t="shared" si="29"/>
        <v>0</v>
      </c>
      <c r="Q59" s="322">
        <f t="shared" si="29"/>
        <v>1635217.41</v>
      </c>
      <c r="R59" s="258">
        <f t="shared" si="29"/>
        <v>1900000</v>
      </c>
      <c r="S59" s="296">
        <f t="shared" si="29"/>
        <v>2507000</v>
      </c>
      <c r="T59" s="258">
        <f>T60</f>
        <v>2750000</v>
      </c>
      <c r="U59" s="258">
        <f t="shared" si="29"/>
        <v>4938000</v>
      </c>
      <c r="V59" s="259">
        <f t="shared" si="17"/>
        <v>2709181.93</v>
      </c>
      <c r="W59" s="197">
        <f>U10-W60</f>
        <v>241700000</v>
      </c>
      <c r="X59" s="95"/>
      <c r="Z59" s="95"/>
    </row>
    <row r="60" spans="1:26" s="58" customFormat="1" ht="19.5" customHeight="1">
      <c r="A60" s="217"/>
      <c r="B60" s="218"/>
      <c r="C60" s="218"/>
      <c r="D60" s="218"/>
      <c r="E60" s="218"/>
      <c r="F60" s="218"/>
      <c r="G60" s="218"/>
      <c r="H60" s="220"/>
      <c r="I60" s="218"/>
      <c r="J60" s="218"/>
      <c r="K60" s="220" t="s">
        <v>281</v>
      </c>
      <c r="L60" s="248" t="s">
        <v>70</v>
      </c>
      <c r="M60" s="338">
        <v>2507000</v>
      </c>
      <c r="N60" s="338">
        <v>2228818.07</v>
      </c>
      <c r="O60" s="260">
        <v>958270.44</v>
      </c>
      <c r="P60" s="260"/>
      <c r="Q60" s="323">
        <v>1635217.41</v>
      </c>
      <c r="R60" s="260">
        <v>1900000</v>
      </c>
      <c r="S60" s="300">
        <v>2507000</v>
      </c>
      <c r="T60" s="261">
        <v>2750000</v>
      </c>
      <c r="U60" s="260">
        <v>4938000</v>
      </c>
      <c r="V60" s="259">
        <f t="shared" si="17"/>
        <v>2709181.93</v>
      </c>
      <c r="W60" s="367">
        <f>U22+(U61-U73)+U136</f>
        <v>3850000</v>
      </c>
      <c r="X60" s="95"/>
      <c r="Z60" s="95"/>
    </row>
    <row r="61" spans="1:25" s="4" customFormat="1" ht="19.5" customHeight="1">
      <c r="A61" s="212"/>
      <c r="B61" s="213"/>
      <c r="C61" s="213"/>
      <c r="D61" s="213"/>
      <c r="E61" s="213"/>
      <c r="F61" s="213"/>
      <c r="G61" s="213"/>
      <c r="H61" s="214" t="s">
        <v>283</v>
      </c>
      <c r="I61" s="219"/>
      <c r="J61" s="219"/>
      <c r="K61" s="214"/>
      <c r="L61" s="221" t="s">
        <v>266</v>
      </c>
      <c r="M61" s="337">
        <f aca="true" t="shared" si="30" ref="M61:U61">M62+M85+M88+M93+M104+M108+M122</f>
        <v>8400000</v>
      </c>
      <c r="N61" s="337">
        <f t="shared" si="30"/>
        <v>8400000</v>
      </c>
      <c r="O61" s="258" t="e">
        <f t="shared" si="30"/>
        <v>#REF!</v>
      </c>
      <c r="P61" s="258" t="e">
        <f t="shared" si="30"/>
        <v>#REF!</v>
      </c>
      <c r="Q61" s="322" t="e">
        <f t="shared" si="30"/>
        <v>#REF!</v>
      </c>
      <c r="R61" s="258" t="e">
        <f t="shared" si="30"/>
        <v>#REF!</v>
      </c>
      <c r="S61" s="296" t="e">
        <f t="shared" si="30"/>
        <v>#REF!</v>
      </c>
      <c r="T61" s="258" t="e">
        <f t="shared" si="30"/>
        <v>#REF!</v>
      </c>
      <c r="U61" s="258">
        <f t="shared" si="30"/>
        <v>15496000</v>
      </c>
      <c r="V61" s="259">
        <f t="shared" si="17"/>
        <v>7096000</v>
      </c>
      <c r="W61" s="347" t="e">
        <f>(U61-S61)/S61*100</f>
        <v>#REF!</v>
      </c>
      <c r="X61" s="244" t="s">
        <v>873</v>
      </c>
      <c r="Y61" s="348" t="e">
        <f>T61-U61</f>
        <v>#REF!</v>
      </c>
    </row>
    <row r="62" spans="1:25" s="4" customFormat="1" ht="19.5" customHeight="1">
      <c r="A62" s="212"/>
      <c r="B62" s="213"/>
      <c r="C62" s="213"/>
      <c r="D62" s="213"/>
      <c r="E62" s="213"/>
      <c r="F62" s="213"/>
      <c r="G62" s="213"/>
      <c r="H62" s="214"/>
      <c r="I62" s="219">
        <v>2</v>
      </c>
      <c r="J62" s="219"/>
      <c r="K62" s="214"/>
      <c r="L62" s="221" t="s">
        <v>267</v>
      </c>
      <c r="M62" s="337">
        <f aca="true" t="shared" si="31" ref="M62:U62">M63+M68+M71+M74+M76+M78+M82</f>
        <v>6667000</v>
      </c>
      <c r="N62" s="337">
        <f t="shared" si="31"/>
        <v>6701358</v>
      </c>
      <c r="O62" s="258" t="e">
        <f t="shared" si="31"/>
        <v>#REF!</v>
      </c>
      <c r="P62" s="258" t="e">
        <f t="shared" si="31"/>
        <v>#REF!</v>
      </c>
      <c r="Q62" s="322" t="e">
        <f t="shared" si="31"/>
        <v>#REF!</v>
      </c>
      <c r="R62" s="258" t="e">
        <f t="shared" si="31"/>
        <v>#REF!</v>
      </c>
      <c r="S62" s="296" t="e">
        <f t="shared" si="31"/>
        <v>#REF!</v>
      </c>
      <c r="T62" s="258" t="e">
        <f t="shared" si="31"/>
        <v>#REF!</v>
      </c>
      <c r="U62" s="258">
        <f t="shared" si="31"/>
        <v>13489000</v>
      </c>
      <c r="V62" s="259">
        <f t="shared" si="17"/>
        <v>6787642</v>
      </c>
      <c r="W62" s="347" t="e">
        <f>(U62-S62)/S62*100</f>
        <v>#REF!</v>
      </c>
      <c r="X62" s="94"/>
      <c r="Y62" s="348" t="e">
        <f>T62-U62</f>
        <v>#REF!</v>
      </c>
    </row>
    <row r="63" spans="1:24" s="4" customFormat="1" ht="19.5" customHeight="1">
      <c r="A63" s="212"/>
      <c r="B63" s="213"/>
      <c r="C63" s="213"/>
      <c r="D63" s="213"/>
      <c r="E63" s="213"/>
      <c r="F63" s="213"/>
      <c r="G63" s="213"/>
      <c r="H63" s="214"/>
      <c r="I63" s="219"/>
      <c r="J63" s="219">
        <v>1</v>
      </c>
      <c r="K63" s="214"/>
      <c r="L63" s="221" t="s">
        <v>256</v>
      </c>
      <c r="M63" s="337">
        <f aca="true" t="shared" si="32" ref="M63:U63">M64+M65+M66+M67</f>
        <v>80300</v>
      </c>
      <c r="N63" s="337">
        <f t="shared" si="32"/>
        <v>88573</v>
      </c>
      <c r="O63" s="258">
        <f t="shared" si="32"/>
        <v>66617.34</v>
      </c>
      <c r="P63" s="258">
        <f t="shared" si="32"/>
        <v>93055.26</v>
      </c>
      <c r="Q63" s="322">
        <f t="shared" si="32"/>
        <v>47572.92</v>
      </c>
      <c r="R63" s="258">
        <f t="shared" si="32"/>
        <v>105300</v>
      </c>
      <c r="S63" s="296">
        <f t="shared" si="32"/>
        <v>80300</v>
      </c>
      <c r="T63" s="258">
        <f t="shared" si="32"/>
        <v>106500</v>
      </c>
      <c r="U63" s="258">
        <f t="shared" si="32"/>
        <v>114000</v>
      </c>
      <c r="V63" s="259">
        <f t="shared" si="17"/>
        <v>25427</v>
      </c>
      <c r="W63" s="197"/>
      <c r="X63" s="94"/>
    </row>
    <row r="64" spans="1:24" s="58" customFormat="1" ht="19.5" customHeight="1">
      <c r="A64" s="217"/>
      <c r="B64" s="218"/>
      <c r="C64" s="218"/>
      <c r="D64" s="218"/>
      <c r="E64" s="218"/>
      <c r="F64" s="218"/>
      <c r="G64" s="218"/>
      <c r="H64" s="220"/>
      <c r="I64" s="218"/>
      <c r="J64" s="218"/>
      <c r="K64" s="220" t="s">
        <v>281</v>
      </c>
      <c r="L64" s="248" t="s">
        <v>629</v>
      </c>
      <c r="M64" s="338">
        <v>50000</v>
      </c>
      <c r="N64" s="338">
        <v>52010</v>
      </c>
      <c r="O64" s="260">
        <v>22147.34</v>
      </c>
      <c r="P64" s="260">
        <v>26517.76</v>
      </c>
      <c r="Q64" s="323">
        <v>29930.92</v>
      </c>
      <c r="R64" s="260">
        <v>70000</v>
      </c>
      <c r="S64" s="300">
        <v>50000</v>
      </c>
      <c r="T64" s="261">
        <v>60000</v>
      </c>
      <c r="U64" s="260">
        <v>60000</v>
      </c>
      <c r="V64" s="259">
        <f t="shared" si="17"/>
        <v>7990</v>
      </c>
      <c r="W64" s="197"/>
      <c r="X64" s="95"/>
    </row>
    <row r="65" spans="1:24" s="4" customFormat="1" ht="19.5" customHeight="1">
      <c r="A65" s="222"/>
      <c r="B65" s="213"/>
      <c r="C65" s="213"/>
      <c r="D65" s="213"/>
      <c r="E65" s="213"/>
      <c r="F65" s="213"/>
      <c r="G65" s="213"/>
      <c r="H65" s="215"/>
      <c r="I65" s="213"/>
      <c r="J65" s="213"/>
      <c r="K65" s="215" t="s">
        <v>282</v>
      </c>
      <c r="L65" s="247" t="s">
        <v>66</v>
      </c>
      <c r="M65" s="339">
        <v>300</v>
      </c>
      <c r="N65" s="339">
        <v>355</v>
      </c>
      <c r="O65" s="261">
        <v>0</v>
      </c>
      <c r="P65" s="261">
        <v>132</v>
      </c>
      <c r="Q65" s="324">
        <v>45</v>
      </c>
      <c r="R65" s="261">
        <v>300</v>
      </c>
      <c r="S65" s="301">
        <v>300</v>
      </c>
      <c r="T65" s="261">
        <v>500</v>
      </c>
      <c r="U65" s="261">
        <v>1000</v>
      </c>
      <c r="V65" s="259">
        <f t="shared" si="17"/>
        <v>645</v>
      </c>
      <c r="W65" s="197"/>
      <c r="X65" s="94"/>
    </row>
    <row r="66" spans="1:24" s="58" customFormat="1" ht="19.5" customHeight="1">
      <c r="A66" s="217"/>
      <c r="B66" s="218"/>
      <c r="C66" s="218"/>
      <c r="D66" s="218"/>
      <c r="E66" s="218"/>
      <c r="F66" s="218"/>
      <c r="G66" s="218"/>
      <c r="H66" s="220"/>
      <c r="I66" s="218"/>
      <c r="J66" s="218"/>
      <c r="K66" s="220" t="s">
        <v>283</v>
      </c>
      <c r="L66" s="248" t="s">
        <v>67</v>
      </c>
      <c r="M66" s="338">
        <v>20000</v>
      </c>
      <c r="N66" s="338">
        <v>30978</v>
      </c>
      <c r="O66" s="260">
        <v>38796</v>
      </c>
      <c r="P66" s="260">
        <v>59246.5</v>
      </c>
      <c r="Q66" s="323">
        <v>16047</v>
      </c>
      <c r="R66" s="260">
        <v>20000</v>
      </c>
      <c r="S66" s="300">
        <v>20000</v>
      </c>
      <c r="T66" s="261">
        <v>36000</v>
      </c>
      <c r="U66" s="260">
        <v>43000</v>
      </c>
      <c r="V66" s="259">
        <f t="shared" si="17"/>
        <v>12022</v>
      </c>
      <c r="W66" s="197"/>
      <c r="X66" s="95"/>
    </row>
    <row r="67" spans="1:24" s="4" customFormat="1" ht="19.5" customHeight="1">
      <c r="A67" s="217"/>
      <c r="B67" s="218"/>
      <c r="C67" s="218"/>
      <c r="D67" s="218"/>
      <c r="E67" s="218"/>
      <c r="F67" s="218"/>
      <c r="G67" s="219"/>
      <c r="H67" s="215"/>
      <c r="I67" s="213"/>
      <c r="J67" s="213"/>
      <c r="K67" s="215" t="s">
        <v>285</v>
      </c>
      <c r="L67" s="247" t="s">
        <v>68</v>
      </c>
      <c r="M67" s="339">
        <v>10000</v>
      </c>
      <c r="N67" s="339">
        <v>5230</v>
      </c>
      <c r="O67" s="261">
        <v>5674</v>
      </c>
      <c r="P67" s="261">
        <v>7159</v>
      </c>
      <c r="Q67" s="324">
        <v>1550</v>
      </c>
      <c r="R67" s="261">
        <v>15000</v>
      </c>
      <c r="S67" s="301">
        <v>10000</v>
      </c>
      <c r="T67" s="261">
        <v>10000</v>
      </c>
      <c r="U67" s="261">
        <v>10000</v>
      </c>
      <c r="V67" s="259">
        <f t="shared" si="17"/>
        <v>4770</v>
      </c>
      <c r="W67" s="197"/>
      <c r="X67" s="94"/>
    </row>
    <row r="68" spans="1:24" s="4" customFormat="1" ht="19.5" customHeight="1">
      <c r="A68" s="217"/>
      <c r="B68" s="218"/>
      <c r="C68" s="218"/>
      <c r="D68" s="218"/>
      <c r="E68" s="218"/>
      <c r="F68" s="218"/>
      <c r="G68" s="218"/>
      <c r="H68" s="220"/>
      <c r="I68" s="218"/>
      <c r="J68" s="219">
        <v>2</v>
      </c>
      <c r="K68" s="214"/>
      <c r="L68" s="221" t="s">
        <v>255</v>
      </c>
      <c r="M68" s="337">
        <f aca="true" t="shared" si="33" ref="M68:U68">M69+M70</f>
        <v>160000</v>
      </c>
      <c r="N68" s="337">
        <f t="shared" si="33"/>
        <v>148227</v>
      </c>
      <c r="O68" s="258">
        <f t="shared" si="33"/>
        <v>26997.02</v>
      </c>
      <c r="P68" s="258">
        <f t="shared" si="33"/>
        <v>45587.46000000001</v>
      </c>
      <c r="Q68" s="322">
        <f t="shared" si="33"/>
        <v>76735.61</v>
      </c>
      <c r="R68" s="258">
        <f t="shared" si="33"/>
        <v>175500</v>
      </c>
      <c r="S68" s="296">
        <f t="shared" si="33"/>
        <v>160000</v>
      </c>
      <c r="T68" s="258">
        <f t="shared" si="33"/>
        <v>160000</v>
      </c>
      <c r="U68" s="258">
        <f t="shared" si="33"/>
        <v>160000</v>
      </c>
      <c r="V68" s="259">
        <f t="shared" si="17"/>
        <v>11773</v>
      </c>
      <c r="W68" s="197"/>
      <c r="X68" s="94"/>
    </row>
    <row r="69" spans="1:24" s="58" customFormat="1" ht="19.5" customHeight="1">
      <c r="A69" s="217"/>
      <c r="B69" s="218"/>
      <c r="C69" s="218"/>
      <c r="D69" s="218"/>
      <c r="E69" s="218"/>
      <c r="F69" s="218"/>
      <c r="G69" s="218"/>
      <c r="H69" s="220"/>
      <c r="I69" s="218"/>
      <c r="J69" s="218"/>
      <c r="K69" s="220" t="s">
        <v>281</v>
      </c>
      <c r="L69" s="248" t="s">
        <v>69</v>
      </c>
      <c r="M69" s="338">
        <v>80000</v>
      </c>
      <c r="N69" s="338">
        <v>68667</v>
      </c>
      <c r="O69" s="260">
        <v>17647.63</v>
      </c>
      <c r="P69" s="260">
        <v>26476.22</v>
      </c>
      <c r="Q69" s="323">
        <v>39956.33</v>
      </c>
      <c r="R69" s="260">
        <v>75500</v>
      </c>
      <c r="S69" s="300">
        <v>80000</v>
      </c>
      <c r="T69" s="261">
        <v>80000</v>
      </c>
      <c r="U69" s="260">
        <v>80000</v>
      </c>
      <c r="V69" s="259">
        <f t="shared" si="17"/>
        <v>11333</v>
      </c>
      <c r="W69" s="197"/>
      <c r="X69" s="95"/>
    </row>
    <row r="70" spans="1:24" s="4" customFormat="1" ht="19.5" customHeight="1">
      <c r="A70" s="222"/>
      <c r="B70" s="213"/>
      <c r="C70" s="213"/>
      <c r="D70" s="213"/>
      <c r="E70" s="213"/>
      <c r="F70" s="213"/>
      <c r="G70" s="213"/>
      <c r="H70" s="215"/>
      <c r="I70" s="213"/>
      <c r="J70" s="213"/>
      <c r="K70" s="215" t="s">
        <v>282</v>
      </c>
      <c r="L70" s="247" t="s">
        <v>630</v>
      </c>
      <c r="M70" s="339">
        <v>80000</v>
      </c>
      <c r="N70" s="339">
        <v>79560</v>
      </c>
      <c r="O70" s="261">
        <v>9349.39</v>
      </c>
      <c r="P70" s="261">
        <v>19111.24</v>
      </c>
      <c r="Q70" s="324">
        <v>36779.28</v>
      </c>
      <c r="R70" s="261">
        <v>100000</v>
      </c>
      <c r="S70" s="301">
        <v>80000</v>
      </c>
      <c r="T70" s="261">
        <v>80000</v>
      </c>
      <c r="U70" s="261">
        <v>80000</v>
      </c>
      <c r="V70" s="259">
        <f t="shared" si="17"/>
        <v>440</v>
      </c>
      <c r="W70" s="197"/>
      <c r="X70" s="94"/>
    </row>
    <row r="71" spans="1:24" s="4" customFormat="1" ht="19.5" customHeight="1">
      <c r="A71" s="217"/>
      <c r="B71" s="218"/>
      <c r="C71" s="218"/>
      <c r="D71" s="218"/>
      <c r="E71" s="218"/>
      <c r="F71" s="218"/>
      <c r="G71" s="218"/>
      <c r="H71" s="220"/>
      <c r="I71" s="218"/>
      <c r="J71" s="219">
        <v>3</v>
      </c>
      <c r="K71" s="214"/>
      <c r="L71" s="221" t="s">
        <v>516</v>
      </c>
      <c r="M71" s="337">
        <f>M72+M73</f>
        <v>6390000</v>
      </c>
      <c r="N71" s="337">
        <f>N72+N73</f>
        <v>6365295</v>
      </c>
      <c r="O71" s="258" t="e">
        <f>#REF!+O72+O73</f>
        <v>#REF!</v>
      </c>
      <c r="P71" s="258" t="e">
        <f>#REF!+P72+P73</f>
        <v>#REF!</v>
      </c>
      <c r="Q71" s="322" t="e">
        <f>#REF!+Q72+Q73</f>
        <v>#REF!</v>
      </c>
      <c r="R71" s="258" t="e">
        <f>#REF!+R72+R73</f>
        <v>#REF!</v>
      </c>
      <c r="S71" s="296" t="e">
        <f>#REF!+S72+S73</f>
        <v>#REF!</v>
      </c>
      <c r="T71" s="258" t="e">
        <f>#REF!+T72+T73</f>
        <v>#REF!</v>
      </c>
      <c r="U71" s="258">
        <f>U72+U73</f>
        <v>13166000</v>
      </c>
      <c r="V71" s="259">
        <f t="shared" si="17"/>
        <v>6800705</v>
      </c>
      <c r="W71" s="197"/>
      <c r="X71" s="94"/>
    </row>
    <row r="72" spans="1:24" s="4" customFormat="1" ht="19.5" customHeight="1">
      <c r="A72" s="222"/>
      <c r="B72" s="213"/>
      <c r="C72" s="213"/>
      <c r="D72" s="213"/>
      <c r="E72" s="213"/>
      <c r="F72" s="213"/>
      <c r="G72" s="213"/>
      <c r="H72" s="215"/>
      <c r="I72" s="213"/>
      <c r="J72" s="213"/>
      <c r="K72" s="215" t="s">
        <v>282</v>
      </c>
      <c r="L72" s="247" t="s">
        <v>631</v>
      </c>
      <c r="M72" s="339">
        <v>190000</v>
      </c>
      <c r="N72" s="339">
        <v>165295</v>
      </c>
      <c r="O72" s="261">
        <v>82497.44</v>
      </c>
      <c r="P72" s="261">
        <v>109191.72</v>
      </c>
      <c r="Q72" s="324">
        <v>67956.92</v>
      </c>
      <c r="R72" s="261">
        <v>190000</v>
      </c>
      <c r="S72" s="301">
        <v>190000</v>
      </c>
      <c r="T72" s="261">
        <v>200000</v>
      </c>
      <c r="U72" s="261">
        <v>500000</v>
      </c>
      <c r="V72" s="259">
        <f>U72-N72</f>
        <v>334705</v>
      </c>
      <c r="W72" s="197"/>
      <c r="X72" s="94" t="s">
        <v>862</v>
      </c>
    </row>
    <row r="73" spans="1:26" s="58" customFormat="1" ht="19.5" customHeight="1">
      <c r="A73" s="217"/>
      <c r="B73" s="218"/>
      <c r="C73" s="218"/>
      <c r="D73" s="218"/>
      <c r="E73" s="218"/>
      <c r="F73" s="218"/>
      <c r="G73" s="218"/>
      <c r="H73" s="220"/>
      <c r="I73" s="218"/>
      <c r="J73" s="218"/>
      <c r="K73" s="220" t="s">
        <v>283</v>
      </c>
      <c r="L73" s="248" t="s">
        <v>632</v>
      </c>
      <c r="M73" s="339">
        <v>6200000</v>
      </c>
      <c r="N73" s="339">
        <v>6200000</v>
      </c>
      <c r="O73" s="300">
        <v>3817523.49</v>
      </c>
      <c r="P73" s="300">
        <v>3817523.49</v>
      </c>
      <c r="Q73" s="300">
        <v>0</v>
      </c>
      <c r="R73" s="260">
        <v>6250000</v>
      </c>
      <c r="S73" s="261">
        <v>6200000</v>
      </c>
      <c r="T73" s="261">
        <v>6200000</v>
      </c>
      <c r="U73" s="261">
        <f>X86</f>
        <v>12666000</v>
      </c>
      <c r="V73" s="259">
        <f aca="true" t="shared" si="34" ref="V73:V137">U73-N73</f>
        <v>6466000</v>
      </c>
      <c r="W73" s="197" t="s">
        <v>874</v>
      </c>
      <c r="X73" s="327">
        <v>1800000</v>
      </c>
      <c r="Y73" s="4" t="s">
        <v>875</v>
      </c>
      <c r="Z73" s="301"/>
    </row>
    <row r="74" spans="1:25" s="4" customFormat="1" ht="19.5" customHeight="1">
      <c r="A74" s="222"/>
      <c r="B74" s="213"/>
      <c r="C74" s="213"/>
      <c r="D74" s="213"/>
      <c r="E74" s="213"/>
      <c r="F74" s="213"/>
      <c r="G74" s="213"/>
      <c r="H74" s="215"/>
      <c r="I74" s="213"/>
      <c r="J74" s="219">
        <v>4</v>
      </c>
      <c r="K74" s="214"/>
      <c r="L74" s="221" t="s">
        <v>522</v>
      </c>
      <c r="M74" s="337">
        <f aca="true" t="shared" si="35" ref="M74:U74">M75</f>
        <v>1000</v>
      </c>
      <c r="N74" s="337">
        <f t="shared" si="35"/>
        <v>2210</v>
      </c>
      <c r="O74" s="258">
        <f t="shared" si="35"/>
        <v>0</v>
      </c>
      <c r="P74" s="258">
        <f t="shared" si="35"/>
        <v>1024.55</v>
      </c>
      <c r="Q74" s="322">
        <f t="shared" si="35"/>
        <v>377.4</v>
      </c>
      <c r="R74" s="258">
        <f t="shared" si="35"/>
        <v>1000</v>
      </c>
      <c r="S74" s="296">
        <f t="shared" si="35"/>
        <v>1000</v>
      </c>
      <c r="T74" s="258">
        <f>T75</f>
        <v>1000</v>
      </c>
      <c r="U74" s="258">
        <f t="shared" si="35"/>
        <v>1000</v>
      </c>
      <c r="V74" s="259">
        <f t="shared" si="34"/>
        <v>-1210</v>
      </c>
      <c r="W74" s="197" t="s">
        <v>874</v>
      </c>
      <c r="X74" s="327">
        <f>268000*8</f>
        <v>2144000</v>
      </c>
      <c r="Y74" s="4" t="s">
        <v>876</v>
      </c>
    </row>
    <row r="75" spans="1:24" s="58" customFormat="1" ht="19.5" customHeight="1">
      <c r="A75" s="217"/>
      <c r="B75" s="218"/>
      <c r="C75" s="218"/>
      <c r="D75" s="218"/>
      <c r="E75" s="218"/>
      <c r="F75" s="218"/>
      <c r="G75" s="218"/>
      <c r="H75" s="220"/>
      <c r="I75" s="218"/>
      <c r="J75" s="218"/>
      <c r="K75" s="220" t="s">
        <v>281</v>
      </c>
      <c r="L75" s="248" t="s">
        <v>119</v>
      </c>
      <c r="M75" s="338">
        <v>1000</v>
      </c>
      <c r="N75" s="338">
        <v>2210</v>
      </c>
      <c r="O75" s="260">
        <v>0</v>
      </c>
      <c r="P75" s="260">
        <v>1024.55</v>
      </c>
      <c r="Q75" s="323">
        <v>377.4</v>
      </c>
      <c r="R75" s="260">
        <v>1000</v>
      </c>
      <c r="S75" s="300">
        <v>1000</v>
      </c>
      <c r="T75" s="261">
        <v>1000</v>
      </c>
      <c r="U75" s="260">
        <v>1000</v>
      </c>
      <c r="V75" s="259">
        <f t="shared" si="34"/>
        <v>-1210</v>
      </c>
      <c r="W75" s="197"/>
      <c r="X75" s="328">
        <f>SUM(X73:X74)</f>
        <v>3944000</v>
      </c>
    </row>
    <row r="76" spans="1:25" s="4" customFormat="1" ht="19.5" customHeight="1">
      <c r="A76" s="222"/>
      <c r="B76" s="213"/>
      <c r="C76" s="213"/>
      <c r="D76" s="213"/>
      <c r="E76" s="213"/>
      <c r="F76" s="213"/>
      <c r="G76" s="213"/>
      <c r="H76" s="215"/>
      <c r="I76" s="213"/>
      <c r="J76" s="219">
        <v>5</v>
      </c>
      <c r="K76" s="214"/>
      <c r="L76" s="221" t="s">
        <v>254</v>
      </c>
      <c r="M76" s="337">
        <f aca="true" t="shared" si="36" ref="M76:U76">M77</f>
        <v>1000</v>
      </c>
      <c r="N76" s="337">
        <f t="shared" si="36"/>
        <v>1000</v>
      </c>
      <c r="O76" s="258">
        <f t="shared" si="36"/>
        <v>24.59</v>
      </c>
      <c r="P76" s="258">
        <f t="shared" si="36"/>
        <v>24.59</v>
      </c>
      <c r="Q76" s="322">
        <f t="shared" si="36"/>
        <v>0</v>
      </c>
      <c r="R76" s="258">
        <f t="shared" si="36"/>
        <v>1000</v>
      </c>
      <c r="S76" s="296">
        <f t="shared" si="36"/>
        <v>1000</v>
      </c>
      <c r="T76" s="258">
        <f>T77</f>
        <v>1000</v>
      </c>
      <c r="U76" s="258">
        <f t="shared" si="36"/>
        <v>1000</v>
      </c>
      <c r="V76" s="259">
        <f t="shared" si="34"/>
        <v>0</v>
      </c>
      <c r="W76" s="197" t="s">
        <v>877</v>
      </c>
      <c r="X76" s="94">
        <f>268000*4</f>
        <v>1072000</v>
      </c>
      <c r="Y76" s="4" t="s">
        <v>863</v>
      </c>
    </row>
    <row r="77" spans="1:25" s="58" customFormat="1" ht="19.5" customHeight="1">
      <c r="A77" s="217"/>
      <c r="B77" s="218"/>
      <c r="C77" s="218"/>
      <c r="D77" s="218"/>
      <c r="E77" s="218"/>
      <c r="F77" s="218"/>
      <c r="G77" s="218"/>
      <c r="H77" s="220"/>
      <c r="I77" s="218"/>
      <c r="J77" s="218"/>
      <c r="K77" s="220" t="s">
        <v>281</v>
      </c>
      <c r="L77" s="248" t="s">
        <v>75</v>
      </c>
      <c r="M77" s="338">
        <v>1000</v>
      </c>
      <c r="N77" s="338">
        <v>1000</v>
      </c>
      <c r="O77" s="260">
        <v>24.59</v>
      </c>
      <c r="P77" s="260">
        <v>24.59</v>
      </c>
      <c r="Q77" s="323">
        <v>0</v>
      </c>
      <c r="R77" s="260">
        <v>1000</v>
      </c>
      <c r="S77" s="300">
        <v>1000</v>
      </c>
      <c r="T77" s="261">
        <v>1000</v>
      </c>
      <c r="U77" s="260">
        <v>1000</v>
      </c>
      <c r="V77" s="259">
        <f t="shared" si="34"/>
        <v>0</v>
      </c>
      <c r="W77" s="197" t="s">
        <v>877</v>
      </c>
      <c r="X77" s="95">
        <f>225000*4</f>
        <v>900000</v>
      </c>
      <c r="Y77" s="240" t="s">
        <v>885</v>
      </c>
    </row>
    <row r="78" spans="1:25" s="4" customFormat="1" ht="19.5" customHeight="1">
      <c r="A78" s="222"/>
      <c r="B78" s="213"/>
      <c r="C78" s="213"/>
      <c r="D78" s="213"/>
      <c r="E78" s="213"/>
      <c r="F78" s="213"/>
      <c r="G78" s="213"/>
      <c r="H78" s="215"/>
      <c r="I78" s="213"/>
      <c r="J78" s="219">
        <v>6</v>
      </c>
      <c r="K78" s="214"/>
      <c r="L78" s="221" t="s">
        <v>551</v>
      </c>
      <c r="M78" s="337">
        <f aca="true" t="shared" si="37" ref="M78:U78">M79+M80+M81</f>
        <v>3000</v>
      </c>
      <c r="N78" s="337">
        <f t="shared" si="37"/>
        <v>3000</v>
      </c>
      <c r="O78" s="258">
        <f t="shared" si="37"/>
        <v>0</v>
      </c>
      <c r="P78" s="258">
        <f t="shared" si="37"/>
        <v>648</v>
      </c>
      <c r="Q78" s="322">
        <f t="shared" si="37"/>
        <v>540</v>
      </c>
      <c r="R78" s="258">
        <f t="shared" si="37"/>
        <v>2000</v>
      </c>
      <c r="S78" s="296">
        <f t="shared" si="37"/>
        <v>3000</v>
      </c>
      <c r="T78" s="258">
        <f t="shared" si="37"/>
        <v>5500</v>
      </c>
      <c r="U78" s="258">
        <f t="shared" si="37"/>
        <v>4000</v>
      </c>
      <c r="V78" s="259">
        <f t="shared" si="34"/>
        <v>1000</v>
      </c>
      <c r="W78" s="197"/>
      <c r="X78" s="317">
        <f>SUM(X75:X77)</f>
        <v>5916000</v>
      </c>
      <c r="Y78" s="4" t="s">
        <v>878</v>
      </c>
    </row>
    <row r="79" spans="1:24" s="4" customFormat="1" ht="19.5" customHeight="1">
      <c r="A79" s="222"/>
      <c r="B79" s="213"/>
      <c r="C79" s="213"/>
      <c r="D79" s="213"/>
      <c r="E79" s="213"/>
      <c r="F79" s="213"/>
      <c r="G79" s="213"/>
      <c r="H79" s="215"/>
      <c r="I79" s="213"/>
      <c r="J79" s="219"/>
      <c r="K79" s="215" t="s">
        <v>281</v>
      </c>
      <c r="L79" s="247" t="s">
        <v>665</v>
      </c>
      <c r="M79" s="339">
        <v>1000</v>
      </c>
      <c r="N79" s="339">
        <v>1000</v>
      </c>
      <c r="O79" s="261">
        <v>0</v>
      </c>
      <c r="P79" s="261">
        <v>0</v>
      </c>
      <c r="Q79" s="324">
        <v>200</v>
      </c>
      <c r="R79" s="261">
        <v>500</v>
      </c>
      <c r="S79" s="301">
        <v>1000</v>
      </c>
      <c r="T79" s="261">
        <v>1000</v>
      </c>
      <c r="U79" s="261">
        <v>1000</v>
      </c>
      <c r="V79" s="259">
        <f t="shared" si="34"/>
        <v>0</v>
      </c>
      <c r="W79" s="197"/>
      <c r="X79" s="94"/>
    </row>
    <row r="80" spans="1:24" s="58" customFormat="1" ht="19.5" customHeight="1">
      <c r="A80" s="217"/>
      <c r="B80" s="218"/>
      <c r="C80" s="218"/>
      <c r="D80" s="218"/>
      <c r="E80" s="218"/>
      <c r="F80" s="218"/>
      <c r="G80" s="218"/>
      <c r="H80" s="220"/>
      <c r="I80" s="218"/>
      <c r="J80" s="218"/>
      <c r="K80" s="220" t="s">
        <v>282</v>
      </c>
      <c r="L80" s="248" t="s">
        <v>55</v>
      </c>
      <c r="M80" s="338">
        <v>1000</v>
      </c>
      <c r="N80" s="338">
        <v>1000</v>
      </c>
      <c r="O80" s="260">
        <v>0</v>
      </c>
      <c r="P80" s="260">
        <v>648</v>
      </c>
      <c r="Q80" s="323">
        <v>0</v>
      </c>
      <c r="R80" s="260">
        <v>1000</v>
      </c>
      <c r="S80" s="300">
        <v>1000</v>
      </c>
      <c r="T80" s="261">
        <v>2000</v>
      </c>
      <c r="U80" s="260">
        <v>1500</v>
      </c>
      <c r="V80" s="259">
        <f t="shared" si="34"/>
        <v>500</v>
      </c>
      <c r="W80" s="197"/>
      <c r="X80" s="95">
        <f>X73+X77</f>
        <v>2700000</v>
      </c>
    </row>
    <row r="81" spans="1:24" s="4" customFormat="1" ht="19.5" customHeight="1">
      <c r="A81" s="222"/>
      <c r="B81" s="213"/>
      <c r="C81" s="213"/>
      <c r="D81" s="213"/>
      <c r="E81" s="213"/>
      <c r="F81" s="213"/>
      <c r="G81" s="213"/>
      <c r="H81" s="215"/>
      <c r="I81" s="213"/>
      <c r="J81" s="213"/>
      <c r="K81" s="215" t="s">
        <v>286</v>
      </c>
      <c r="L81" s="247" t="s">
        <v>336</v>
      </c>
      <c r="M81" s="339">
        <v>1000</v>
      </c>
      <c r="N81" s="339">
        <v>1000</v>
      </c>
      <c r="O81" s="261">
        <v>0</v>
      </c>
      <c r="P81" s="261">
        <v>0</v>
      </c>
      <c r="Q81" s="324">
        <v>340</v>
      </c>
      <c r="R81" s="261">
        <v>500</v>
      </c>
      <c r="S81" s="301">
        <v>1000</v>
      </c>
      <c r="T81" s="261">
        <v>2500</v>
      </c>
      <c r="U81" s="261">
        <v>1500</v>
      </c>
      <c r="V81" s="259">
        <f t="shared" si="34"/>
        <v>500</v>
      </c>
      <c r="W81" s="197"/>
      <c r="X81" s="94">
        <f>(X80*250)/100</f>
        <v>6750000</v>
      </c>
    </row>
    <row r="82" spans="1:24" s="4" customFormat="1" ht="19.5" customHeight="1">
      <c r="A82" s="217"/>
      <c r="B82" s="218"/>
      <c r="C82" s="218"/>
      <c r="D82" s="218"/>
      <c r="E82" s="218"/>
      <c r="F82" s="218"/>
      <c r="G82" s="218"/>
      <c r="H82" s="220"/>
      <c r="I82" s="218"/>
      <c r="J82" s="219">
        <v>9</v>
      </c>
      <c r="K82" s="214"/>
      <c r="L82" s="221" t="s">
        <v>557</v>
      </c>
      <c r="M82" s="337">
        <f aca="true" t="shared" si="38" ref="M82:U82">M83+M84</f>
        <v>31700</v>
      </c>
      <c r="N82" s="337">
        <f t="shared" si="38"/>
        <v>93053</v>
      </c>
      <c r="O82" s="258">
        <f t="shared" si="38"/>
        <v>8365.76</v>
      </c>
      <c r="P82" s="258">
        <f t="shared" si="38"/>
        <v>12690.29</v>
      </c>
      <c r="Q82" s="322">
        <f t="shared" si="38"/>
        <v>15167.9</v>
      </c>
      <c r="R82" s="258">
        <f t="shared" si="38"/>
        <v>32000</v>
      </c>
      <c r="S82" s="296">
        <f t="shared" si="38"/>
        <v>31700</v>
      </c>
      <c r="T82" s="258">
        <f t="shared" si="38"/>
        <v>55000</v>
      </c>
      <c r="U82" s="258">
        <f t="shared" si="38"/>
        <v>43000</v>
      </c>
      <c r="V82" s="259">
        <f t="shared" si="34"/>
        <v>-50053</v>
      </c>
      <c r="W82" s="197"/>
      <c r="X82" s="94">
        <f>X80+X81</f>
        <v>9450000</v>
      </c>
    </row>
    <row r="83" spans="1:24" s="4" customFormat="1" ht="19.5" customHeight="1">
      <c r="A83" s="217"/>
      <c r="B83" s="218"/>
      <c r="C83" s="218"/>
      <c r="D83" s="218"/>
      <c r="E83" s="218"/>
      <c r="F83" s="218"/>
      <c r="G83" s="218"/>
      <c r="H83" s="220"/>
      <c r="I83" s="218"/>
      <c r="J83" s="219"/>
      <c r="K83" s="215" t="s">
        <v>281</v>
      </c>
      <c r="L83" s="247" t="s">
        <v>120</v>
      </c>
      <c r="M83" s="339">
        <v>1700</v>
      </c>
      <c r="N83" s="339">
        <v>1700</v>
      </c>
      <c r="O83" s="261">
        <v>836.05</v>
      </c>
      <c r="P83" s="261">
        <v>1906.13</v>
      </c>
      <c r="Q83" s="324">
        <v>197.64</v>
      </c>
      <c r="R83" s="261">
        <v>2000</v>
      </c>
      <c r="S83" s="301">
        <v>1700</v>
      </c>
      <c r="T83" s="261">
        <v>5000</v>
      </c>
      <c r="U83" s="261">
        <v>3000</v>
      </c>
      <c r="V83" s="259">
        <f t="shared" si="34"/>
        <v>1300</v>
      </c>
      <c r="W83" s="197"/>
      <c r="X83" s="94"/>
    </row>
    <row r="84" spans="1:24" s="58" customFormat="1" ht="19.5" customHeight="1">
      <c r="A84" s="217"/>
      <c r="B84" s="218"/>
      <c r="C84" s="218"/>
      <c r="D84" s="218"/>
      <c r="E84" s="218"/>
      <c r="F84" s="218"/>
      <c r="G84" s="218"/>
      <c r="H84" s="220"/>
      <c r="I84" s="218"/>
      <c r="J84" s="218"/>
      <c r="K84" s="220">
        <v>90</v>
      </c>
      <c r="L84" s="248" t="s">
        <v>557</v>
      </c>
      <c r="M84" s="338">
        <v>30000</v>
      </c>
      <c r="N84" s="338">
        <v>91353</v>
      </c>
      <c r="O84" s="260">
        <v>7529.71</v>
      </c>
      <c r="P84" s="260">
        <v>10784.16</v>
      </c>
      <c r="Q84" s="323">
        <v>14970.26</v>
      </c>
      <c r="R84" s="260">
        <v>30000</v>
      </c>
      <c r="S84" s="300">
        <v>30000</v>
      </c>
      <c r="T84" s="261">
        <v>50000</v>
      </c>
      <c r="U84" s="260">
        <v>40000</v>
      </c>
      <c r="V84" s="259">
        <f t="shared" si="34"/>
        <v>-51353</v>
      </c>
      <c r="W84" s="197"/>
      <c r="X84" s="95">
        <f>X74+X76</f>
        <v>3216000</v>
      </c>
    </row>
    <row r="85" spans="1:24" s="4" customFormat="1" ht="19.5" customHeight="1">
      <c r="A85" s="222"/>
      <c r="B85" s="213"/>
      <c r="C85" s="213"/>
      <c r="D85" s="213"/>
      <c r="E85" s="213"/>
      <c r="F85" s="213"/>
      <c r="G85" s="213"/>
      <c r="H85" s="215"/>
      <c r="I85" s="219">
        <v>3</v>
      </c>
      <c r="J85" s="219"/>
      <c r="K85" s="214"/>
      <c r="L85" s="221" t="s">
        <v>268</v>
      </c>
      <c r="M85" s="337">
        <f aca="true" t="shared" si="39" ref="M85:U86">M86</f>
        <v>18000</v>
      </c>
      <c r="N85" s="337">
        <f t="shared" si="39"/>
        <v>0</v>
      </c>
      <c r="O85" s="258">
        <f t="shared" si="39"/>
        <v>15485.78</v>
      </c>
      <c r="P85" s="258">
        <f t="shared" si="39"/>
        <v>19056.78</v>
      </c>
      <c r="Q85" s="322">
        <f>Q86</f>
        <v>0</v>
      </c>
      <c r="R85" s="258">
        <f t="shared" si="39"/>
        <v>18000</v>
      </c>
      <c r="S85" s="296">
        <f t="shared" si="39"/>
        <v>18000</v>
      </c>
      <c r="T85" s="258">
        <f t="shared" si="39"/>
        <v>10000</v>
      </c>
      <c r="U85" s="258">
        <f t="shared" si="39"/>
        <v>5000</v>
      </c>
      <c r="V85" s="259">
        <f t="shared" si="34"/>
        <v>5000</v>
      </c>
      <c r="W85" s="197"/>
      <c r="X85" s="94"/>
    </row>
    <row r="86" spans="1:24" s="4" customFormat="1" ht="19.5" customHeight="1">
      <c r="A86" s="222"/>
      <c r="B86" s="213"/>
      <c r="C86" s="213"/>
      <c r="D86" s="213"/>
      <c r="E86" s="213"/>
      <c r="F86" s="213"/>
      <c r="G86" s="213"/>
      <c r="H86" s="215"/>
      <c r="I86" s="213"/>
      <c r="J86" s="219">
        <v>3</v>
      </c>
      <c r="K86" s="214"/>
      <c r="L86" s="221" t="s">
        <v>633</v>
      </c>
      <c r="M86" s="337">
        <f t="shared" si="39"/>
        <v>18000</v>
      </c>
      <c r="N86" s="337">
        <f t="shared" si="39"/>
        <v>0</v>
      </c>
      <c r="O86" s="258">
        <f t="shared" si="39"/>
        <v>15485.78</v>
      </c>
      <c r="P86" s="258">
        <f t="shared" si="39"/>
        <v>19056.78</v>
      </c>
      <c r="Q86" s="322">
        <f t="shared" si="39"/>
        <v>0</v>
      </c>
      <c r="R86" s="258">
        <f t="shared" si="39"/>
        <v>18000</v>
      </c>
      <c r="S86" s="296">
        <f t="shared" si="39"/>
        <v>18000</v>
      </c>
      <c r="T86" s="258">
        <f t="shared" si="39"/>
        <v>10000</v>
      </c>
      <c r="U86" s="258">
        <f t="shared" si="39"/>
        <v>5000</v>
      </c>
      <c r="V86" s="259">
        <f t="shared" si="34"/>
        <v>5000</v>
      </c>
      <c r="W86" s="197"/>
      <c r="X86" s="369">
        <f>X84+X82</f>
        <v>12666000</v>
      </c>
    </row>
    <row r="87" spans="1:24" s="58" customFormat="1" ht="19.5" customHeight="1">
      <c r="A87" s="217"/>
      <c r="B87" s="218"/>
      <c r="C87" s="218"/>
      <c r="D87" s="218"/>
      <c r="E87" s="218"/>
      <c r="F87" s="218"/>
      <c r="G87" s="218"/>
      <c r="H87" s="220"/>
      <c r="I87" s="218"/>
      <c r="J87" s="218"/>
      <c r="K87" s="220" t="s">
        <v>281</v>
      </c>
      <c r="L87" s="248" t="s">
        <v>633</v>
      </c>
      <c r="M87" s="338">
        <v>18000</v>
      </c>
      <c r="N87" s="338">
        <v>0</v>
      </c>
      <c r="O87" s="260">
        <v>15485.78</v>
      </c>
      <c r="P87" s="260">
        <v>19056.78</v>
      </c>
      <c r="Q87" s="323">
        <v>0</v>
      </c>
      <c r="R87" s="260">
        <v>18000</v>
      </c>
      <c r="S87" s="300">
        <v>18000</v>
      </c>
      <c r="T87" s="261">
        <v>10000</v>
      </c>
      <c r="U87" s="260">
        <v>5000</v>
      </c>
      <c r="V87" s="259">
        <f t="shared" si="34"/>
        <v>5000</v>
      </c>
      <c r="W87" s="197"/>
      <c r="X87" s="95"/>
    </row>
    <row r="88" spans="1:24" s="4" customFormat="1" ht="19.5" customHeight="1">
      <c r="A88" s="222"/>
      <c r="B88" s="213"/>
      <c r="C88" s="213"/>
      <c r="D88" s="213"/>
      <c r="E88" s="213"/>
      <c r="F88" s="213"/>
      <c r="G88" s="213"/>
      <c r="H88" s="215"/>
      <c r="I88" s="219">
        <v>4</v>
      </c>
      <c r="J88" s="219"/>
      <c r="K88" s="214"/>
      <c r="L88" s="221" t="s">
        <v>269</v>
      </c>
      <c r="M88" s="337">
        <f aca="true" t="shared" si="40" ref="M88:U88">M91+M89</f>
        <v>6000</v>
      </c>
      <c r="N88" s="337">
        <f t="shared" si="40"/>
        <v>11027</v>
      </c>
      <c r="O88" s="258">
        <f t="shared" si="40"/>
        <v>304.29</v>
      </c>
      <c r="P88" s="258">
        <f t="shared" si="40"/>
        <v>1005.87</v>
      </c>
      <c r="Q88" s="322">
        <f t="shared" si="40"/>
        <v>2378.82</v>
      </c>
      <c r="R88" s="258">
        <f t="shared" si="40"/>
        <v>6000</v>
      </c>
      <c r="S88" s="296">
        <f t="shared" si="40"/>
        <v>6000</v>
      </c>
      <c r="T88" s="258">
        <f t="shared" si="40"/>
        <v>15000</v>
      </c>
      <c r="U88" s="258">
        <f t="shared" si="40"/>
        <v>15000</v>
      </c>
      <c r="V88" s="259">
        <f t="shared" si="34"/>
        <v>3973</v>
      </c>
      <c r="W88" s="197"/>
      <c r="X88" s="94"/>
    </row>
    <row r="89" spans="1:24" s="4" customFormat="1" ht="19.5" customHeight="1">
      <c r="A89" s="217"/>
      <c r="B89" s="218"/>
      <c r="C89" s="218"/>
      <c r="D89" s="218"/>
      <c r="E89" s="218"/>
      <c r="F89" s="218"/>
      <c r="G89" s="218"/>
      <c r="H89" s="220"/>
      <c r="I89" s="219"/>
      <c r="J89" s="219">
        <v>2</v>
      </c>
      <c r="K89" s="214"/>
      <c r="L89" s="221" t="s">
        <v>252</v>
      </c>
      <c r="M89" s="337">
        <f aca="true" t="shared" si="41" ref="M89:U89">M90</f>
        <v>5000</v>
      </c>
      <c r="N89" s="337">
        <f t="shared" si="41"/>
        <v>10027</v>
      </c>
      <c r="O89" s="258">
        <f t="shared" si="41"/>
        <v>181.77</v>
      </c>
      <c r="P89" s="258">
        <f t="shared" si="41"/>
        <v>261.75</v>
      </c>
      <c r="Q89" s="322">
        <f t="shared" si="41"/>
        <v>2378.82</v>
      </c>
      <c r="R89" s="258">
        <f t="shared" si="41"/>
        <v>5000</v>
      </c>
      <c r="S89" s="296">
        <f t="shared" si="41"/>
        <v>5000</v>
      </c>
      <c r="T89" s="258">
        <f>T90</f>
        <v>5000</v>
      </c>
      <c r="U89" s="258">
        <f t="shared" si="41"/>
        <v>10000</v>
      </c>
      <c r="V89" s="259">
        <f t="shared" si="34"/>
        <v>-27</v>
      </c>
      <c r="W89" s="197"/>
      <c r="X89" s="94"/>
    </row>
    <row r="90" spans="1:24" s="4" customFormat="1" ht="19.5" customHeight="1">
      <c r="A90" s="222"/>
      <c r="B90" s="213"/>
      <c r="C90" s="213"/>
      <c r="D90" s="213"/>
      <c r="E90" s="213"/>
      <c r="F90" s="213"/>
      <c r="G90" s="213"/>
      <c r="H90" s="215"/>
      <c r="I90" s="213"/>
      <c r="J90" s="213"/>
      <c r="K90" s="215">
        <v>90</v>
      </c>
      <c r="L90" s="247" t="s">
        <v>634</v>
      </c>
      <c r="M90" s="339">
        <v>5000</v>
      </c>
      <c r="N90" s="339">
        <v>10027</v>
      </c>
      <c r="O90" s="261">
        <v>181.77</v>
      </c>
      <c r="P90" s="261">
        <v>261.75</v>
      </c>
      <c r="Q90" s="324">
        <v>2378.82</v>
      </c>
      <c r="R90" s="261">
        <v>5000</v>
      </c>
      <c r="S90" s="301">
        <v>5000</v>
      </c>
      <c r="T90" s="261">
        <v>5000</v>
      </c>
      <c r="U90" s="261">
        <v>10000</v>
      </c>
      <c r="V90" s="259">
        <f t="shared" si="34"/>
        <v>-27</v>
      </c>
      <c r="W90" s="197"/>
      <c r="X90" s="94"/>
    </row>
    <row r="91" spans="1:24" s="4" customFormat="1" ht="19.5" customHeight="1">
      <c r="A91" s="217"/>
      <c r="B91" s="218"/>
      <c r="C91" s="218"/>
      <c r="D91" s="218"/>
      <c r="E91" s="218"/>
      <c r="F91" s="218"/>
      <c r="G91" s="218"/>
      <c r="H91" s="220"/>
      <c r="I91" s="218"/>
      <c r="J91" s="219">
        <v>3</v>
      </c>
      <c r="K91" s="214"/>
      <c r="L91" s="221" t="s">
        <v>253</v>
      </c>
      <c r="M91" s="337">
        <f aca="true" t="shared" si="42" ref="M91:U91">M92</f>
        <v>1000</v>
      </c>
      <c r="N91" s="337">
        <f t="shared" si="42"/>
        <v>1000</v>
      </c>
      <c r="O91" s="258">
        <f t="shared" si="42"/>
        <v>122.52</v>
      </c>
      <c r="P91" s="258">
        <f t="shared" si="42"/>
        <v>744.12</v>
      </c>
      <c r="Q91" s="322">
        <f t="shared" si="42"/>
        <v>0</v>
      </c>
      <c r="R91" s="258">
        <f t="shared" si="42"/>
        <v>1000</v>
      </c>
      <c r="S91" s="296">
        <f t="shared" si="42"/>
        <v>1000</v>
      </c>
      <c r="T91" s="258">
        <f>T92</f>
        <v>10000</v>
      </c>
      <c r="U91" s="258">
        <f t="shared" si="42"/>
        <v>5000</v>
      </c>
      <c r="V91" s="259">
        <f t="shared" si="34"/>
        <v>4000</v>
      </c>
      <c r="W91" s="197"/>
      <c r="X91" s="94"/>
    </row>
    <row r="92" spans="1:24" s="58" customFormat="1" ht="19.5" customHeight="1">
      <c r="A92" s="217"/>
      <c r="B92" s="218"/>
      <c r="C92" s="218"/>
      <c r="D92" s="218"/>
      <c r="E92" s="218"/>
      <c r="F92" s="218"/>
      <c r="G92" s="218"/>
      <c r="H92" s="220"/>
      <c r="I92" s="218"/>
      <c r="J92" s="218"/>
      <c r="K92" s="220" t="s">
        <v>281</v>
      </c>
      <c r="L92" s="248" t="s">
        <v>635</v>
      </c>
      <c r="M92" s="338">
        <v>1000</v>
      </c>
      <c r="N92" s="338">
        <v>1000</v>
      </c>
      <c r="O92" s="260">
        <v>122.52</v>
      </c>
      <c r="P92" s="260">
        <v>744.12</v>
      </c>
      <c r="Q92" s="323">
        <v>0</v>
      </c>
      <c r="R92" s="260">
        <v>1000</v>
      </c>
      <c r="S92" s="300">
        <v>1000</v>
      </c>
      <c r="T92" s="261">
        <v>10000</v>
      </c>
      <c r="U92" s="260">
        <v>5000</v>
      </c>
      <c r="V92" s="259">
        <f t="shared" si="34"/>
        <v>4000</v>
      </c>
      <c r="W92" s="197"/>
      <c r="X92" s="95"/>
    </row>
    <row r="93" spans="1:24" s="4" customFormat="1" ht="19.5" customHeight="1">
      <c r="A93" s="212"/>
      <c r="B93" s="213"/>
      <c r="C93" s="213"/>
      <c r="D93" s="213"/>
      <c r="E93" s="213"/>
      <c r="F93" s="213"/>
      <c r="G93" s="213"/>
      <c r="H93" s="214"/>
      <c r="I93" s="219">
        <v>5</v>
      </c>
      <c r="J93" s="219"/>
      <c r="K93" s="214"/>
      <c r="L93" s="221" t="s">
        <v>270</v>
      </c>
      <c r="M93" s="337">
        <f aca="true" t="shared" si="43" ref="M93:U93">M94+M98+M100+M102</f>
        <v>608000</v>
      </c>
      <c r="N93" s="337">
        <f t="shared" si="43"/>
        <v>648100</v>
      </c>
      <c r="O93" s="258" t="e">
        <f t="shared" si="43"/>
        <v>#REF!</v>
      </c>
      <c r="P93" s="258" t="e">
        <f t="shared" si="43"/>
        <v>#REF!</v>
      </c>
      <c r="Q93" s="322" t="e">
        <f t="shared" si="43"/>
        <v>#REF!</v>
      </c>
      <c r="R93" s="258" t="e">
        <f t="shared" si="43"/>
        <v>#REF!</v>
      </c>
      <c r="S93" s="296" t="e">
        <f t="shared" si="43"/>
        <v>#REF!</v>
      </c>
      <c r="T93" s="258" t="e">
        <f t="shared" si="43"/>
        <v>#REF!</v>
      </c>
      <c r="U93" s="258">
        <f t="shared" si="43"/>
        <v>726000</v>
      </c>
      <c r="V93" s="259">
        <f t="shared" si="34"/>
        <v>77900</v>
      </c>
      <c r="W93" s="197"/>
      <c r="X93" s="94"/>
    </row>
    <row r="94" spans="1:24" s="4" customFormat="1" ht="19.5" customHeight="1">
      <c r="A94" s="217"/>
      <c r="B94" s="218"/>
      <c r="C94" s="218"/>
      <c r="D94" s="218"/>
      <c r="E94" s="218"/>
      <c r="F94" s="218"/>
      <c r="G94" s="218"/>
      <c r="H94" s="220"/>
      <c r="I94" s="218"/>
      <c r="J94" s="219">
        <v>2</v>
      </c>
      <c r="K94" s="214"/>
      <c r="L94" s="221" t="s">
        <v>580</v>
      </c>
      <c r="M94" s="337">
        <f aca="true" t="shared" si="44" ref="M94:U94">M97+M96+M95</f>
        <v>286500</v>
      </c>
      <c r="N94" s="337">
        <f t="shared" si="44"/>
        <v>256895</v>
      </c>
      <c r="O94" s="258">
        <f t="shared" si="44"/>
        <v>39742.280000000006</v>
      </c>
      <c r="P94" s="258">
        <f t="shared" si="44"/>
        <v>44797.75</v>
      </c>
      <c r="Q94" s="322">
        <f t="shared" si="44"/>
        <v>92201.41</v>
      </c>
      <c r="R94" s="258">
        <f t="shared" si="44"/>
        <v>560500</v>
      </c>
      <c r="S94" s="296">
        <f t="shared" si="44"/>
        <v>286500</v>
      </c>
      <c r="T94" s="258">
        <f t="shared" si="44"/>
        <v>332000</v>
      </c>
      <c r="U94" s="258">
        <f t="shared" si="44"/>
        <v>311000</v>
      </c>
      <c r="V94" s="259">
        <f t="shared" si="34"/>
        <v>54105</v>
      </c>
      <c r="W94" s="197"/>
      <c r="X94" s="94"/>
    </row>
    <row r="95" spans="1:24" s="58" customFormat="1" ht="19.5" customHeight="1">
      <c r="A95" s="217"/>
      <c r="B95" s="218"/>
      <c r="C95" s="218"/>
      <c r="D95" s="218"/>
      <c r="E95" s="218"/>
      <c r="F95" s="218"/>
      <c r="G95" s="218"/>
      <c r="H95" s="220"/>
      <c r="I95" s="218"/>
      <c r="J95" s="218"/>
      <c r="K95" s="220" t="s">
        <v>281</v>
      </c>
      <c r="L95" s="248" t="s">
        <v>636</v>
      </c>
      <c r="M95" s="338">
        <v>500</v>
      </c>
      <c r="N95" s="338">
        <v>895</v>
      </c>
      <c r="O95" s="260">
        <v>187.41</v>
      </c>
      <c r="P95" s="260">
        <v>223.41</v>
      </c>
      <c r="Q95" s="323">
        <v>322.16</v>
      </c>
      <c r="R95" s="260">
        <v>500</v>
      </c>
      <c r="S95" s="300">
        <v>500</v>
      </c>
      <c r="T95" s="261">
        <v>2000</v>
      </c>
      <c r="U95" s="260">
        <v>1000</v>
      </c>
      <c r="V95" s="259">
        <f t="shared" si="34"/>
        <v>105</v>
      </c>
      <c r="W95" s="197"/>
      <c r="X95" s="95"/>
    </row>
    <row r="96" spans="1:24" s="4" customFormat="1" ht="19.5" customHeight="1">
      <c r="A96" s="222"/>
      <c r="B96" s="213"/>
      <c r="C96" s="213"/>
      <c r="D96" s="213"/>
      <c r="E96" s="213"/>
      <c r="F96" s="213"/>
      <c r="G96" s="213"/>
      <c r="H96" s="215"/>
      <c r="I96" s="213"/>
      <c r="J96" s="213"/>
      <c r="K96" s="215" t="s">
        <v>282</v>
      </c>
      <c r="L96" s="247" t="s">
        <v>977</v>
      </c>
      <c r="M96" s="339">
        <v>180000</v>
      </c>
      <c r="N96" s="339">
        <v>139796</v>
      </c>
      <c r="O96" s="261">
        <v>18291.72</v>
      </c>
      <c r="P96" s="261">
        <v>23311.19</v>
      </c>
      <c r="Q96" s="324">
        <v>27783.33</v>
      </c>
      <c r="R96" s="261">
        <v>175000</v>
      </c>
      <c r="S96" s="301">
        <v>180000</v>
      </c>
      <c r="T96" s="261">
        <v>200000</v>
      </c>
      <c r="U96" s="261">
        <v>160000</v>
      </c>
      <c r="V96" s="259">
        <f t="shared" si="34"/>
        <v>20204</v>
      </c>
      <c r="W96" s="329"/>
      <c r="X96" s="94"/>
    </row>
    <row r="97" spans="1:24" s="58" customFormat="1" ht="19.5" customHeight="1">
      <c r="A97" s="217"/>
      <c r="B97" s="218"/>
      <c r="C97" s="218"/>
      <c r="D97" s="218"/>
      <c r="E97" s="218"/>
      <c r="F97" s="218"/>
      <c r="G97" s="218"/>
      <c r="H97" s="220"/>
      <c r="I97" s="218"/>
      <c r="J97" s="218"/>
      <c r="K97" s="220" t="s">
        <v>283</v>
      </c>
      <c r="L97" s="247" t="s">
        <v>666</v>
      </c>
      <c r="M97" s="339">
        <v>106000</v>
      </c>
      <c r="N97" s="339">
        <v>116204</v>
      </c>
      <c r="O97" s="260">
        <v>21263.15</v>
      </c>
      <c r="P97" s="260">
        <v>21263.15</v>
      </c>
      <c r="Q97" s="323">
        <v>64095.92</v>
      </c>
      <c r="R97" s="260">
        <v>385000</v>
      </c>
      <c r="S97" s="301">
        <v>106000</v>
      </c>
      <c r="T97" s="261">
        <v>130000</v>
      </c>
      <c r="U97" s="261">
        <v>150000</v>
      </c>
      <c r="V97" s="259">
        <f t="shared" si="34"/>
        <v>33796</v>
      </c>
      <c r="W97" s="329"/>
      <c r="X97" s="95"/>
    </row>
    <row r="98" spans="1:24" s="4" customFormat="1" ht="19.5" customHeight="1">
      <c r="A98" s="217"/>
      <c r="B98" s="218"/>
      <c r="C98" s="218"/>
      <c r="D98" s="218"/>
      <c r="E98" s="218"/>
      <c r="F98" s="218"/>
      <c r="G98" s="218"/>
      <c r="H98" s="220"/>
      <c r="I98" s="218"/>
      <c r="J98" s="219">
        <v>3</v>
      </c>
      <c r="K98" s="214"/>
      <c r="L98" s="221" t="s">
        <v>589</v>
      </c>
      <c r="M98" s="337">
        <f aca="true" t="shared" si="45" ref="M98:U98">M99</f>
        <v>500</v>
      </c>
      <c r="N98" s="337">
        <f t="shared" si="45"/>
        <v>500</v>
      </c>
      <c r="O98" s="258">
        <f t="shared" si="45"/>
        <v>52</v>
      </c>
      <c r="P98" s="258">
        <f t="shared" si="45"/>
        <v>194.88</v>
      </c>
      <c r="Q98" s="322">
        <f t="shared" si="45"/>
        <v>0</v>
      </c>
      <c r="R98" s="258">
        <f t="shared" si="45"/>
        <v>500</v>
      </c>
      <c r="S98" s="296">
        <f t="shared" si="45"/>
        <v>500</v>
      </c>
      <c r="T98" s="258">
        <f>T99</f>
        <v>1000</v>
      </c>
      <c r="U98" s="258">
        <f t="shared" si="45"/>
        <v>500</v>
      </c>
      <c r="V98" s="259">
        <f t="shared" si="34"/>
        <v>0</v>
      </c>
      <c r="W98" s="197"/>
      <c r="X98" s="94"/>
    </row>
    <row r="99" spans="1:24" s="4" customFormat="1" ht="19.5" customHeight="1">
      <c r="A99" s="217"/>
      <c r="B99" s="218"/>
      <c r="C99" s="218"/>
      <c r="D99" s="218"/>
      <c r="E99" s="218"/>
      <c r="F99" s="218"/>
      <c r="G99" s="218"/>
      <c r="H99" s="220"/>
      <c r="I99" s="218"/>
      <c r="J99" s="219"/>
      <c r="K99" s="220" t="s">
        <v>283</v>
      </c>
      <c r="L99" s="248" t="s">
        <v>71</v>
      </c>
      <c r="M99" s="339">
        <v>500</v>
      </c>
      <c r="N99" s="339">
        <v>500</v>
      </c>
      <c r="O99" s="261">
        <v>52</v>
      </c>
      <c r="P99" s="261">
        <v>194.88</v>
      </c>
      <c r="Q99" s="324">
        <v>0</v>
      </c>
      <c r="R99" s="261">
        <v>500</v>
      </c>
      <c r="S99" s="301">
        <v>500</v>
      </c>
      <c r="T99" s="261">
        <v>1000</v>
      </c>
      <c r="U99" s="261">
        <v>500</v>
      </c>
      <c r="V99" s="259">
        <f t="shared" si="34"/>
        <v>0</v>
      </c>
      <c r="W99" s="197"/>
      <c r="X99" s="94"/>
    </row>
    <row r="100" spans="1:24" s="4" customFormat="1" ht="19.5" customHeight="1">
      <c r="A100" s="222"/>
      <c r="B100" s="213"/>
      <c r="C100" s="213"/>
      <c r="D100" s="213"/>
      <c r="E100" s="213"/>
      <c r="F100" s="213"/>
      <c r="G100" s="213"/>
      <c r="H100" s="215"/>
      <c r="I100" s="213"/>
      <c r="J100" s="219">
        <v>4</v>
      </c>
      <c r="K100" s="214"/>
      <c r="L100" s="221" t="s">
        <v>593</v>
      </c>
      <c r="M100" s="337">
        <f aca="true" t="shared" si="46" ref="M100:U100">M101</f>
        <v>21000</v>
      </c>
      <c r="N100" s="337">
        <f t="shared" si="46"/>
        <v>21000</v>
      </c>
      <c r="O100" s="258">
        <f t="shared" si="46"/>
        <v>0</v>
      </c>
      <c r="P100" s="258">
        <f t="shared" si="46"/>
        <v>17490</v>
      </c>
      <c r="Q100" s="322">
        <f t="shared" si="46"/>
        <v>0</v>
      </c>
      <c r="R100" s="258">
        <f t="shared" si="46"/>
        <v>20000</v>
      </c>
      <c r="S100" s="296">
        <f t="shared" si="46"/>
        <v>21000</v>
      </c>
      <c r="T100" s="258">
        <f>T101</f>
        <v>25000</v>
      </c>
      <c r="U100" s="258">
        <f t="shared" si="46"/>
        <v>84500</v>
      </c>
      <c r="V100" s="259">
        <f t="shared" si="34"/>
        <v>63500</v>
      </c>
      <c r="W100" s="197"/>
      <c r="X100" s="94"/>
    </row>
    <row r="101" spans="1:24" s="4" customFormat="1" ht="19.5" customHeight="1">
      <c r="A101" s="222"/>
      <c r="B101" s="213"/>
      <c r="C101" s="213"/>
      <c r="D101" s="213"/>
      <c r="E101" s="213"/>
      <c r="F101" s="213"/>
      <c r="G101" s="213"/>
      <c r="H101" s="215"/>
      <c r="I101" s="213"/>
      <c r="J101" s="213"/>
      <c r="K101" s="215" t="s">
        <v>282</v>
      </c>
      <c r="L101" s="247" t="s">
        <v>72</v>
      </c>
      <c r="M101" s="339">
        <v>21000</v>
      </c>
      <c r="N101" s="339">
        <v>21000</v>
      </c>
      <c r="O101" s="261">
        <v>0</v>
      </c>
      <c r="P101" s="261">
        <v>17490</v>
      </c>
      <c r="Q101" s="324">
        <v>0</v>
      </c>
      <c r="R101" s="261">
        <v>20000</v>
      </c>
      <c r="S101" s="301">
        <v>21000</v>
      </c>
      <c r="T101" s="261">
        <v>25000</v>
      </c>
      <c r="U101" s="261">
        <v>84500</v>
      </c>
      <c r="V101" s="259">
        <f t="shared" si="34"/>
        <v>63500</v>
      </c>
      <c r="W101" s="197"/>
      <c r="X101" s="94"/>
    </row>
    <row r="102" spans="1:24" s="58" customFormat="1" ht="19.5" customHeight="1">
      <c r="A102" s="217"/>
      <c r="B102" s="218"/>
      <c r="C102" s="218"/>
      <c r="D102" s="218"/>
      <c r="E102" s="218"/>
      <c r="F102" s="218"/>
      <c r="G102" s="218"/>
      <c r="H102" s="220"/>
      <c r="I102" s="218"/>
      <c r="J102" s="219">
        <v>9</v>
      </c>
      <c r="K102" s="220"/>
      <c r="L102" s="221" t="s">
        <v>73</v>
      </c>
      <c r="M102" s="337">
        <f>M103</f>
        <v>300000</v>
      </c>
      <c r="N102" s="337">
        <f>N103</f>
        <v>369705</v>
      </c>
      <c r="O102" s="258" t="e">
        <f>#REF!+O103</f>
        <v>#REF!</v>
      </c>
      <c r="P102" s="258" t="e">
        <f>#REF!+P103</f>
        <v>#REF!</v>
      </c>
      <c r="Q102" s="322" t="e">
        <f>#REF!+Q103</f>
        <v>#REF!</v>
      </c>
      <c r="R102" s="258" t="e">
        <f>#REF!+R103</f>
        <v>#REF!</v>
      </c>
      <c r="S102" s="296" t="e">
        <f>#REF!+S103</f>
        <v>#REF!</v>
      </c>
      <c r="T102" s="258" t="e">
        <f>#REF!+T103</f>
        <v>#REF!</v>
      </c>
      <c r="U102" s="258">
        <f>U103</f>
        <v>330000</v>
      </c>
      <c r="V102" s="259">
        <f t="shared" si="34"/>
        <v>-39705</v>
      </c>
      <c r="W102" s="197"/>
      <c r="X102" s="95"/>
    </row>
    <row r="103" spans="1:24" s="58" customFormat="1" ht="19.5" customHeight="1">
      <c r="A103" s="217"/>
      <c r="B103" s="218"/>
      <c r="C103" s="218"/>
      <c r="D103" s="218"/>
      <c r="E103" s="218"/>
      <c r="F103" s="218"/>
      <c r="G103" s="218"/>
      <c r="H103" s="220"/>
      <c r="I103" s="218"/>
      <c r="J103" s="218"/>
      <c r="K103" s="220" t="s">
        <v>286</v>
      </c>
      <c r="L103" s="248" t="s">
        <v>73</v>
      </c>
      <c r="M103" s="338">
        <v>300000</v>
      </c>
      <c r="N103" s="338">
        <v>369705</v>
      </c>
      <c r="O103" s="260">
        <v>262453.45</v>
      </c>
      <c r="P103" s="260">
        <v>288532.11</v>
      </c>
      <c r="Q103" s="323">
        <v>224710.88</v>
      </c>
      <c r="R103" s="260">
        <v>300000</v>
      </c>
      <c r="S103" s="300">
        <v>300000</v>
      </c>
      <c r="T103" s="261">
        <v>350000</v>
      </c>
      <c r="U103" s="260">
        <v>330000</v>
      </c>
      <c r="V103" s="259">
        <f t="shared" si="34"/>
        <v>-39705</v>
      </c>
      <c r="W103" s="329"/>
      <c r="X103" s="95"/>
    </row>
    <row r="104" spans="1:24" s="4" customFormat="1" ht="19.5" customHeight="1">
      <c r="A104" s="222"/>
      <c r="B104" s="213"/>
      <c r="C104" s="213"/>
      <c r="D104" s="213"/>
      <c r="E104" s="213"/>
      <c r="F104" s="213"/>
      <c r="G104" s="213"/>
      <c r="H104" s="214"/>
      <c r="I104" s="219">
        <v>6</v>
      </c>
      <c r="J104" s="219"/>
      <c r="K104" s="214"/>
      <c r="L104" s="221" t="s">
        <v>271</v>
      </c>
      <c r="M104" s="337">
        <f aca="true" t="shared" si="47" ref="M104:U104">M105</f>
        <v>50000</v>
      </c>
      <c r="N104" s="337">
        <f t="shared" si="47"/>
        <v>40720</v>
      </c>
      <c r="O104" s="258">
        <f t="shared" si="47"/>
        <v>67675.97</v>
      </c>
      <c r="P104" s="258">
        <f t="shared" si="47"/>
        <v>70873.97</v>
      </c>
      <c r="Q104" s="322">
        <f t="shared" si="47"/>
        <v>3091.41</v>
      </c>
      <c r="R104" s="258">
        <f t="shared" si="47"/>
        <v>60000</v>
      </c>
      <c r="S104" s="296">
        <f t="shared" si="47"/>
        <v>50000</v>
      </c>
      <c r="T104" s="258">
        <f>T105</f>
        <v>35000</v>
      </c>
      <c r="U104" s="258">
        <f t="shared" si="47"/>
        <v>35000</v>
      </c>
      <c r="V104" s="259">
        <f t="shared" si="34"/>
        <v>-5720</v>
      </c>
      <c r="W104" s="197"/>
      <c r="X104" s="94"/>
    </row>
    <row r="105" spans="1:24" s="4" customFormat="1" ht="19.5" customHeight="1">
      <c r="A105" s="217"/>
      <c r="B105" s="218"/>
      <c r="C105" s="218"/>
      <c r="D105" s="218"/>
      <c r="E105" s="218"/>
      <c r="F105" s="218"/>
      <c r="G105" s="218"/>
      <c r="H105" s="214"/>
      <c r="I105" s="219"/>
      <c r="J105" s="219">
        <v>1</v>
      </c>
      <c r="K105" s="214"/>
      <c r="L105" s="221" t="s">
        <v>74</v>
      </c>
      <c r="M105" s="337">
        <f aca="true" t="shared" si="48" ref="M105:U105">M106+M107</f>
        <v>50000</v>
      </c>
      <c r="N105" s="337">
        <f t="shared" si="48"/>
        <v>40720</v>
      </c>
      <c r="O105" s="258">
        <f t="shared" si="48"/>
        <v>67675.97</v>
      </c>
      <c r="P105" s="258">
        <f t="shared" si="48"/>
        <v>70873.97</v>
      </c>
      <c r="Q105" s="322">
        <f t="shared" si="48"/>
        <v>3091.41</v>
      </c>
      <c r="R105" s="258">
        <f t="shared" si="48"/>
        <v>60000</v>
      </c>
      <c r="S105" s="296">
        <f t="shared" si="48"/>
        <v>50000</v>
      </c>
      <c r="T105" s="258">
        <f t="shared" si="48"/>
        <v>35000</v>
      </c>
      <c r="U105" s="258">
        <f t="shared" si="48"/>
        <v>35000</v>
      </c>
      <c r="V105" s="259">
        <f t="shared" si="34"/>
        <v>-5720</v>
      </c>
      <c r="W105" s="197"/>
      <c r="X105" s="94"/>
    </row>
    <row r="106" spans="1:24" s="58" customFormat="1" ht="19.5" customHeight="1">
      <c r="A106" s="217"/>
      <c r="B106" s="218"/>
      <c r="C106" s="218"/>
      <c r="D106" s="218"/>
      <c r="E106" s="218"/>
      <c r="F106" s="218"/>
      <c r="G106" s="218"/>
      <c r="H106" s="220"/>
      <c r="I106" s="218"/>
      <c r="J106" s="218"/>
      <c r="K106" s="220" t="s">
        <v>281</v>
      </c>
      <c r="L106" s="248" t="s">
        <v>74</v>
      </c>
      <c r="M106" s="338">
        <v>40000</v>
      </c>
      <c r="N106" s="338">
        <v>35720</v>
      </c>
      <c r="O106" s="260">
        <v>58395.97</v>
      </c>
      <c r="P106" s="260">
        <v>61593.97</v>
      </c>
      <c r="Q106" s="323">
        <v>3091.41</v>
      </c>
      <c r="R106" s="260">
        <v>50000</v>
      </c>
      <c r="S106" s="300">
        <v>40000</v>
      </c>
      <c r="T106" s="261">
        <v>30000</v>
      </c>
      <c r="U106" s="260">
        <v>30000</v>
      </c>
      <c r="V106" s="259">
        <f t="shared" si="34"/>
        <v>-5720</v>
      </c>
      <c r="W106" s="197"/>
      <c r="X106" s="95"/>
    </row>
    <row r="107" spans="1:24" s="4" customFormat="1" ht="19.5" customHeight="1">
      <c r="A107" s="222"/>
      <c r="B107" s="213"/>
      <c r="C107" s="213"/>
      <c r="D107" s="213"/>
      <c r="E107" s="213"/>
      <c r="F107" s="213"/>
      <c r="G107" s="213"/>
      <c r="H107" s="215"/>
      <c r="I107" s="213"/>
      <c r="J107" s="213"/>
      <c r="K107" s="215" t="s">
        <v>282</v>
      </c>
      <c r="L107" s="247" t="s">
        <v>335</v>
      </c>
      <c r="M107" s="339">
        <v>10000</v>
      </c>
      <c r="N107" s="339">
        <v>5000</v>
      </c>
      <c r="O107" s="261">
        <v>9280</v>
      </c>
      <c r="P107" s="261">
        <v>9280</v>
      </c>
      <c r="Q107" s="324">
        <v>0</v>
      </c>
      <c r="R107" s="261">
        <v>10000</v>
      </c>
      <c r="S107" s="301">
        <v>10000</v>
      </c>
      <c r="T107" s="261">
        <v>5000</v>
      </c>
      <c r="U107" s="261">
        <v>5000</v>
      </c>
      <c r="V107" s="259">
        <f t="shared" si="34"/>
        <v>0</v>
      </c>
      <c r="W107" s="197"/>
      <c r="X107" s="94"/>
    </row>
    <row r="108" spans="1:24" s="4" customFormat="1" ht="19.5" customHeight="1">
      <c r="A108" s="222"/>
      <c r="B108" s="213"/>
      <c r="C108" s="213"/>
      <c r="D108" s="213"/>
      <c r="E108" s="213"/>
      <c r="F108" s="213"/>
      <c r="G108" s="213"/>
      <c r="H108" s="214"/>
      <c r="I108" s="219">
        <v>7</v>
      </c>
      <c r="J108" s="219"/>
      <c r="K108" s="214"/>
      <c r="L108" s="221" t="s">
        <v>272</v>
      </c>
      <c r="M108" s="337">
        <f aca="true" t="shared" si="49" ref="M108:U108">M109+M116+M118</f>
        <v>1025000</v>
      </c>
      <c r="N108" s="337">
        <f t="shared" si="49"/>
        <v>968715</v>
      </c>
      <c r="O108" s="258">
        <f t="shared" si="49"/>
        <v>43617.97</v>
      </c>
      <c r="P108" s="258">
        <f t="shared" si="49"/>
        <v>120406.06999999999</v>
      </c>
      <c r="Q108" s="322">
        <f t="shared" si="49"/>
        <v>280028.99</v>
      </c>
      <c r="R108" s="258">
        <f t="shared" si="49"/>
        <v>1228000</v>
      </c>
      <c r="S108" s="296">
        <f t="shared" si="49"/>
        <v>1025000</v>
      </c>
      <c r="T108" s="258">
        <f t="shared" si="49"/>
        <v>1493000</v>
      </c>
      <c r="U108" s="258">
        <f t="shared" si="49"/>
        <v>1199000</v>
      </c>
      <c r="V108" s="259">
        <f t="shared" si="34"/>
        <v>230285</v>
      </c>
      <c r="W108" s="197"/>
      <c r="X108" s="94"/>
    </row>
    <row r="109" spans="1:24" s="4" customFormat="1" ht="19.5" customHeight="1">
      <c r="A109" s="217"/>
      <c r="B109" s="218"/>
      <c r="C109" s="218"/>
      <c r="D109" s="218"/>
      <c r="E109" s="218"/>
      <c r="F109" s="218"/>
      <c r="G109" s="218"/>
      <c r="H109" s="214"/>
      <c r="I109" s="219"/>
      <c r="J109" s="219">
        <v>1</v>
      </c>
      <c r="K109" s="214"/>
      <c r="L109" s="221" t="s">
        <v>608</v>
      </c>
      <c r="M109" s="337">
        <f aca="true" t="shared" si="50" ref="M109:U109">M110+M111+M112+M113+M114+M115</f>
        <v>812000</v>
      </c>
      <c r="N109" s="337">
        <f t="shared" si="50"/>
        <v>704015</v>
      </c>
      <c r="O109" s="258">
        <f t="shared" si="50"/>
        <v>26025.58</v>
      </c>
      <c r="P109" s="258">
        <f t="shared" si="50"/>
        <v>67311.61</v>
      </c>
      <c r="Q109" s="322">
        <f t="shared" si="50"/>
        <v>225436.36</v>
      </c>
      <c r="R109" s="258">
        <f t="shared" si="50"/>
        <v>963000</v>
      </c>
      <c r="S109" s="296">
        <f t="shared" si="50"/>
        <v>812000</v>
      </c>
      <c r="T109" s="258">
        <f t="shared" si="50"/>
        <v>1218000</v>
      </c>
      <c r="U109" s="258">
        <f t="shared" si="50"/>
        <v>964000</v>
      </c>
      <c r="V109" s="259">
        <f t="shared" si="34"/>
        <v>259985</v>
      </c>
      <c r="W109" s="197"/>
      <c r="X109" s="94"/>
    </row>
    <row r="110" spans="1:24" s="58" customFormat="1" ht="19.5" customHeight="1">
      <c r="A110" s="217"/>
      <c r="B110" s="218"/>
      <c r="C110" s="218"/>
      <c r="D110" s="218"/>
      <c r="E110" s="218"/>
      <c r="F110" s="218"/>
      <c r="G110" s="218"/>
      <c r="H110" s="220"/>
      <c r="I110" s="218"/>
      <c r="J110" s="218"/>
      <c r="K110" s="220" t="s">
        <v>281</v>
      </c>
      <c r="L110" s="248" t="s">
        <v>637</v>
      </c>
      <c r="M110" s="338">
        <v>100000</v>
      </c>
      <c r="N110" s="338">
        <v>38680</v>
      </c>
      <c r="O110" s="260">
        <v>1900</v>
      </c>
      <c r="P110" s="260">
        <v>1900</v>
      </c>
      <c r="Q110" s="323">
        <v>11552.89</v>
      </c>
      <c r="R110" s="260">
        <v>250000</v>
      </c>
      <c r="S110" s="300">
        <v>100000</v>
      </c>
      <c r="T110" s="261">
        <v>100000</v>
      </c>
      <c r="U110" s="260">
        <v>80000</v>
      </c>
      <c r="V110" s="259">
        <f t="shared" si="34"/>
        <v>41320</v>
      </c>
      <c r="W110" s="329"/>
      <c r="X110" s="95"/>
    </row>
    <row r="111" spans="1:24" s="4" customFormat="1" ht="19.5" customHeight="1">
      <c r="A111" s="222"/>
      <c r="B111" s="213"/>
      <c r="C111" s="213"/>
      <c r="D111" s="213"/>
      <c r="E111" s="213"/>
      <c r="F111" s="213"/>
      <c r="G111" s="213"/>
      <c r="H111" s="215"/>
      <c r="I111" s="213"/>
      <c r="J111" s="213"/>
      <c r="K111" s="215" t="s">
        <v>282</v>
      </c>
      <c r="L111" s="247" t="s">
        <v>643</v>
      </c>
      <c r="M111" s="339">
        <v>550000</v>
      </c>
      <c r="N111" s="339">
        <v>379485</v>
      </c>
      <c r="O111" s="261">
        <v>2420.8</v>
      </c>
      <c r="P111" s="261">
        <v>28576.81</v>
      </c>
      <c r="Q111" s="324">
        <v>93739.45</v>
      </c>
      <c r="R111" s="261">
        <v>500000</v>
      </c>
      <c r="S111" s="301">
        <v>550000</v>
      </c>
      <c r="T111" s="261">
        <v>700000</v>
      </c>
      <c r="U111" s="261">
        <v>550000</v>
      </c>
      <c r="V111" s="259">
        <f t="shared" si="34"/>
        <v>170515</v>
      </c>
      <c r="W111" s="329"/>
      <c r="X111" s="94"/>
    </row>
    <row r="112" spans="1:24" s="58" customFormat="1" ht="19.5" customHeight="1">
      <c r="A112" s="217"/>
      <c r="B112" s="218"/>
      <c r="C112" s="218"/>
      <c r="D112" s="218"/>
      <c r="E112" s="218"/>
      <c r="F112" s="218"/>
      <c r="G112" s="218"/>
      <c r="H112" s="220"/>
      <c r="I112" s="218"/>
      <c r="J112" s="218"/>
      <c r="K112" s="220" t="s">
        <v>283</v>
      </c>
      <c r="L112" s="248" t="s">
        <v>638</v>
      </c>
      <c r="M112" s="338">
        <v>1000</v>
      </c>
      <c r="N112" s="338">
        <v>2460</v>
      </c>
      <c r="O112" s="260">
        <v>275.26</v>
      </c>
      <c r="P112" s="260">
        <v>522.87</v>
      </c>
      <c r="Q112" s="323">
        <v>716.34</v>
      </c>
      <c r="R112" s="260">
        <v>2000</v>
      </c>
      <c r="S112" s="300">
        <v>1000</v>
      </c>
      <c r="T112" s="261">
        <v>5000</v>
      </c>
      <c r="U112" s="260">
        <v>2000</v>
      </c>
      <c r="V112" s="259">
        <f t="shared" si="34"/>
        <v>-460</v>
      </c>
      <c r="W112" s="197"/>
      <c r="X112" s="95"/>
    </row>
    <row r="113" spans="1:24" s="4" customFormat="1" ht="19.5" customHeight="1">
      <c r="A113" s="222"/>
      <c r="B113" s="213"/>
      <c r="C113" s="213"/>
      <c r="D113" s="213"/>
      <c r="E113" s="213"/>
      <c r="F113" s="213"/>
      <c r="G113" s="213"/>
      <c r="H113" s="215"/>
      <c r="I113" s="213"/>
      <c r="J113" s="213"/>
      <c r="K113" s="215" t="s">
        <v>284</v>
      </c>
      <c r="L113" s="247" t="s">
        <v>639</v>
      </c>
      <c r="M113" s="339">
        <v>1000</v>
      </c>
      <c r="N113" s="339">
        <v>2160</v>
      </c>
      <c r="O113" s="261">
        <v>0</v>
      </c>
      <c r="P113" s="261">
        <v>0</v>
      </c>
      <c r="Q113" s="324">
        <v>0</v>
      </c>
      <c r="R113" s="261">
        <v>1000</v>
      </c>
      <c r="S113" s="301">
        <v>1000</v>
      </c>
      <c r="T113" s="261">
        <v>3000</v>
      </c>
      <c r="U113" s="261">
        <v>2000</v>
      </c>
      <c r="V113" s="259">
        <f t="shared" si="34"/>
        <v>-160</v>
      </c>
      <c r="W113" s="197"/>
      <c r="X113" s="94"/>
    </row>
    <row r="114" spans="1:24" s="4" customFormat="1" ht="19.5" customHeight="1">
      <c r="A114" s="222"/>
      <c r="B114" s="213"/>
      <c r="C114" s="213"/>
      <c r="D114" s="213"/>
      <c r="E114" s="213"/>
      <c r="F114" s="213"/>
      <c r="G114" s="213"/>
      <c r="H114" s="215"/>
      <c r="I114" s="213"/>
      <c r="J114" s="213"/>
      <c r="K114" s="215" t="s">
        <v>364</v>
      </c>
      <c r="L114" s="247" t="s">
        <v>195</v>
      </c>
      <c r="M114" s="339">
        <v>150000</v>
      </c>
      <c r="N114" s="339">
        <v>275710</v>
      </c>
      <c r="O114" s="261">
        <v>16943.62</v>
      </c>
      <c r="P114" s="261">
        <v>31326.03</v>
      </c>
      <c r="Q114" s="324">
        <v>118150.8</v>
      </c>
      <c r="R114" s="261">
        <v>200000</v>
      </c>
      <c r="S114" s="301">
        <v>150000</v>
      </c>
      <c r="T114" s="261">
        <v>400000</v>
      </c>
      <c r="U114" s="405">
        <v>320000</v>
      </c>
      <c r="V114" s="259">
        <f t="shared" si="34"/>
        <v>44290</v>
      </c>
      <c r="W114" s="329"/>
      <c r="X114" s="94"/>
    </row>
    <row r="115" spans="1:24" s="4" customFormat="1" ht="19.5" customHeight="1">
      <c r="A115" s="222"/>
      <c r="B115" s="213"/>
      <c r="C115" s="213"/>
      <c r="D115" s="213"/>
      <c r="E115" s="213"/>
      <c r="F115" s="213"/>
      <c r="G115" s="213"/>
      <c r="H115" s="215"/>
      <c r="I115" s="213"/>
      <c r="J115" s="213"/>
      <c r="K115" s="215" t="s">
        <v>286</v>
      </c>
      <c r="L115" s="247" t="s">
        <v>640</v>
      </c>
      <c r="M115" s="339">
        <v>10000</v>
      </c>
      <c r="N115" s="339">
        <v>5520</v>
      </c>
      <c r="O115" s="261">
        <v>4485.9</v>
      </c>
      <c r="P115" s="261">
        <v>4985.9</v>
      </c>
      <c r="Q115" s="324">
        <v>1276.88</v>
      </c>
      <c r="R115" s="261">
        <v>10000</v>
      </c>
      <c r="S115" s="301">
        <v>10000</v>
      </c>
      <c r="T115" s="261">
        <v>10000</v>
      </c>
      <c r="U115" s="261">
        <v>10000</v>
      </c>
      <c r="V115" s="259">
        <f t="shared" si="34"/>
        <v>4480</v>
      </c>
      <c r="W115" s="197"/>
      <c r="X115" s="94"/>
    </row>
    <row r="116" spans="1:24" s="4" customFormat="1" ht="19.5" customHeight="1">
      <c r="A116" s="217"/>
      <c r="B116" s="218"/>
      <c r="C116" s="218"/>
      <c r="D116" s="218"/>
      <c r="E116" s="218"/>
      <c r="F116" s="218"/>
      <c r="G116" s="218"/>
      <c r="H116" s="220"/>
      <c r="I116" s="218"/>
      <c r="J116" s="219">
        <v>2</v>
      </c>
      <c r="K116" s="214"/>
      <c r="L116" s="221" t="s">
        <v>251</v>
      </c>
      <c r="M116" s="337">
        <f aca="true" t="shared" si="51" ref="M116:U116">M117</f>
        <v>20000</v>
      </c>
      <c r="N116" s="337">
        <f t="shared" si="51"/>
        <v>10000</v>
      </c>
      <c r="O116" s="258">
        <f t="shared" si="51"/>
        <v>2900</v>
      </c>
      <c r="P116" s="258">
        <f t="shared" si="51"/>
        <v>3269.09</v>
      </c>
      <c r="Q116" s="322">
        <f t="shared" si="51"/>
        <v>0</v>
      </c>
      <c r="R116" s="258">
        <f t="shared" si="51"/>
        <v>20000</v>
      </c>
      <c r="S116" s="296">
        <f t="shared" si="51"/>
        <v>20000</v>
      </c>
      <c r="T116" s="258">
        <f>T117</f>
        <v>20000</v>
      </c>
      <c r="U116" s="258">
        <f t="shared" si="51"/>
        <v>20000</v>
      </c>
      <c r="V116" s="259">
        <f t="shared" si="34"/>
        <v>10000</v>
      </c>
      <c r="W116" s="197"/>
      <c r="X116" s="94"/>
    </row>
    <row r="117" spans="1:24" s="58" customFormat="1" ht="18.75" customHeight="1">
      <c r="A117" s="217"/>
      <c r="B117" s="218"/>
      <c r="C117" s="218"/>
      <c r="D117" s="218"/>
      <c r="E117" s="218"/>
      <c r="F117" s="218"/>
      <c r="G117" s="218"/>
      <c r="H117" s="220"/>
      <c r="I117" s="218"/>
      <c r="J117" s="218"/>
      <c r="K117" s="220" t="s">
        <v>281</v>
      </c>
      <c r="L117" s="247" t="s">
        <v>823</v>
      </c>
      <c r="M117" s="338">
        <v>20000</v>
      </c>
      <c r="N117" s="338">
        <v>10000</v>
      </c>
      <c r="O117" s="260">
        <v>2900</v>
      </c>
      <c r="P117" s="260">
        <v>3269.09</v>
      </c>
      <c r="Q117" s="323">
        <v>0</v>
      </c>
      <c r="R117" s="260">
        <v>20000</v>
      </c>
      <c r="S117" s="300">
        <v>20000</v>
      </c>
      <c r="T117" s="261">
        <v>20000</v>
      </c>
      <c r="U117" s="260">
        <v>20000</v>
      </c>
      <c r="V117" s="259">
        <f t="shared" si="34"/>
        <v>10000</v>
      </c>
      <c r="W117" s="197"/>
      <c r="X117" s="95"/>
    </row>
    <row r="118" spans="1:24" s="4" customFormat="1" ht="19.5" customHeight="1">
      <c r="A118" s="217"/>
      <c r="B118" s="218"/>
      <c r="C118" s="218"/>
      <c r="D118" s="218"/>
      <c r="E118" s="218"/>
      <c r="F118" s="218"/>
      <c r="G118" s="218"/>
      <c r="H118" s="220"/>
      <c r="I118" s="218"/>
      <c r="J118" s="219">
        <v>3</v>
      </c>
      <c r="K118" s="214"/>
      <c r="L118" s="221" t="s">
        <v>250</v>
      </c>
      <c r="M118" s="337">
        <f aca="true" t="shared" si="52" ref="M118:U118">M119+M120+M121</f>
        <v>193000</v>
      </c>
      <c r="N118" s="337">
        <f t="shared" si="52"/>
        <v>254700</v>
      </c>
      <c r="O118" s="258">
        <f t="shared" si="52"/>
        <v>14692.39</v>
      </c>
      <c r="P118" s="258">
        <f t="shared" si="52"/>
        <v>49825.369999999995</v>
      </c>
      <c r="Q118" s="322">
        <f t="shared" si="52"/>
        <v>54592.630000000005</v>
      </c>
      <c r="R118" s="258">
        <f t="shared" si="52"/>
        <v>245000</v>
      </c>
      <c r="S118" s="296">
        <f t="shared" si="52"/>
        <v>193000</v>
      </c>
      <c r="T118" s="258">
        <f t="shared" si="52"/>
        <v>255000</v>
      </c>
      <c r="U118" s="258">
        <f t="shared" si="52"/>
        <v>215000</v>
      </c>
      <c r="V118" s="259">
        <f t="shared" si="34"/>
        <v>-39700</v>
      </c>
      <c r="W118" s="197"/>
      <c r="X118" s="94"/>
    </row>
    <row r="119" spans="1:24" s="58" customFormat="1" ht="19.5" customHeight="1">
      <c r="A119" s="217"/>
      <c r="B119" s="218"/>
      <c r="C119" s="218"/>
      <c r="D119" s="218"/>
      <c r="E119" s="218"/>
      <c r="F119" s="218"/>
      <c r="G119" s="223"/>
      <c r="H119" s="220"/>
      <c r="I119" s="218"/>
      <c r="J119" s="218"/>
      <c r="K119" s="220" t="s">
        <v>281</v>
      </c>
      <c r="L119" s="248" t="s">
        <v>641</v>
      </c>
      <c r="M119" s="338">
        <v>3000</v>
      </c>
      <c r="N119" s="338">
        <v>5590</v>
      </c>
      <c r="O119" s="260">
        <v>0</v>
      </c>
      <c r="P119" s="260">
        <v>0</v>
      </c>
      <c r="Q119" s="323">
        <v>3498</v>
      </c>
      <c r="R119" s="260">
        <v>5000</v>
      </c>
      <c r="S119" s="300">
        <v>3000</v>
      </c>
      <c r="T119" s="261">
        <v>5000</v>
      </c>
      <c r="U119" s="260">
        <v>5000</v>
      </c>
      <c r="V119" s="259">
        <f t="shared" si="34"/>
        <v>-590</v>
      </c>
      <c r="W119" s="197"/>
      <c r="X119" s="95"/>
    </row>
    <row r="120" spans="1:24" s="4" customFormat="1" ht="19.5" customHeight="1">
      <c r="A120" s="222"/>
      <c r="B120" s="213"/>
      <c r="C120" s="213"/>
      <c r="D120" s="213"/>
      <c r="E120" s="213"/>
      <c r="F120" s="213"/>
      <c r="G120" s="213"/>
      <c r="H120" s="215"/>
      <c r="I120" s="213"/>
      <c r="J120" s="213"/>
      <c r="K120" s="215" t="s">
        <v>282</v>
      </c>
      <c r="L120" s="247" t="s">
        <v>287</v>
      </c>
      <c r="M120" s="339">
        <v>150000</v>
      </c>
      <c r="N120" s="339">
        <v>147990</v>
      </c>
      <c r="O120" s="261">
        <v>2676.72</v>
      </c>
      <c r="P120" s="261">
        <v>23246.37</v>
      </c>
      <c r="Q120" s="324">
        <v>21253.31</v>
      </c>
      <c r="R120" s="261">
        <v>200000</v>
      </c>
      <c r="S120" s="301">
        <v>150000</v>
      </c>
      <c r="T120" s="261">
        <v>150000</v>
      </c>
      <c r="U120" s="261">
        <v>150000</v>
      </c>
      <c r="V120" s="259">
        <f t="shared" si="34"/>
        <v>2010</v>
      </c>
      <c r="W120" s="329"/>
      <c r="X120" s="94"/>
    </row>
    <row r="121" spans="1:24" s="58" customFormat="1" ht="19.5" customHeight="1">
      <c r="A121" s="217"/>
      <c r="B121" s="218"/>
      <c r="C121" s="218"/>
      <c r="D121" s="218"/>
      <c r="E121" s="218"/>
      <c r="F121" s="218"/>
      <c r="G121" s="218"/>
      <c r="H121" s="220"/>
      <c r="I121" s="218"/>
      <c r="J121" s="218"/>
      <c r="K121" s="220" t="s">
        <v>283</v>
      </c>
      <c r="L121" s="248" t="s">
        <v>288</v>
      </c>
      <c r="M121" s="338">
        <v>40000</v>
      </c>
      <c r="N121" s="338">
        <v>101120</v>
      </c>
      <c r="O121" s="260">
        <v>12015.67</v>
      </c>
      <c r="P121" s="260">
        <v>26579</v>
      </c>
      <c r="Q121" s="323">
        <v>29841.32</v>
      </c>
      <c r="R121" s="260">
        <v>40000</v>
      </c>
      <c r="S121" s="300">
        <v>40000</v>
      </c>
      <c r="T121" s="261">
        <v>100000</v>
      </c>
      <c r="U121" s="260">
        <v>60000</v>
      </c>
      <c r="V121" s="259">
        <f t="shared" si="34"/>
        <v>-41120</v>
      </c>
      <c r="W121" s="197"/>
      <c r="X121" s="95"/>
    </row>
    <row r="122" spans="1:24" s="4" customFormat="1" ht="19.5" customHeight="1">
      <c r="A122" s="212"/>
      <c r="B122" s="213"/>
      <c r="C122" s="213"/>
      <c r="D122" s="213"/>
      <c r="E122" s="213"/>
      <c r="F122" s="213"/>
      <c r="G122" s="213"/>
      <c r="H122" s="214"/>
      <c r="I122" s="219">
        <v>8</v>
      </c>
      <c r="J122" s="219"/>
      <c r="K122" s="214"/>
      <c r="L122" s="221" t="s">
        <v>273</v>
      </c>
      <c r="M122" s="337">
        <f aca="true" t="shared" si="53" ref="M122:U122">M123+M126</f>
        <v>26000</v>
      </c>
      <c r="N122" s="337">
        <f t="shared" si="53"/>
        <v>30080</v>
      </c>
      <c r="O122" s="258">
        <f t="shared" si="53"/>
        <v>11990</v>
      </c>
      <c r="P122" s="258">
        <f t="shared" si="53"/>
        <v>18215.77</v>
      </c>
      <c r="Q122" s="322">
        <f t="shared" si="53"/>
        <v>6123.5</v>
      </c>
      <c r="R122" s="258">
        <f t="shared" si="53"/>
        <v>30000</v>
      </c>
      <c r="S122" s="296">
        <f t="shared" si="53"/>
        <v>26000</v>
      </c>
      <c r="T122" s="258">
        <f t="shared" si="53"/>
        <v>210000</v>
      </c>
      <c r="U122" s="258">
        <f t="shared" si="53"/>
        <v>27000</v>
      </c>
      <c r="V122" s="259">
        <f t="shared" si="34"/>
        <v>-3080</v>
      </c>
      <c r="W122" s="197"/>
      <c r="X122" s="94"/>
    </row>
    <row r="123" spans="1:24" s="4" customFormat="1" ht="19.5" customHeight="1">
      <c r="A123" s="212"/>
      <c r="B123" s="213"/>
      <c r="C123" s="213"/>
      <c r="D123" s="213"/>
      <c r="E123" s="213"/>
      <c r="F123" s="213"/>
      <c r="G123" s="213"/>
      <c r="H123" s="214"/>
      <c r="I123" s="219"/>
      <c r="J123" s="219">
        <v>1</v>
      </c>
      <c r="K123" s="214"/>
      <c r="L123" s="221" t="s">
        <v>656</v>
      </c>
      <c r="M123" s="337">
        <f aca="true" t="shared" si="54" ref="M123:U123">M124+M125</f>
        <v>22000</v>
      </c>
      <c r="N123" s="337">
        <f t="shared" si="54"/>
        <v>26080</v>
      </c>
      <c r="O123" s="258">
        <f t="shared" si="54"/>
        <v>11790</v>
      </c>
      <c r="P123" s="258">
        <f t="shared" si="54"/>
        <v>18015.77</v>
      </c>
      <c r="Q123" s="322">
        <f t="shared" si="54"/>
        <v>6123.5</v>
      </c>
      <c r="R123" s="258">
        <f t="shared" si="54"/>
        <v>25000</v>
      </c>
      <c r="S123" s="296">
        <f t="shared" si="54"/>
        <v>22000</v>
      </c>
      <c r="T123" s="258">
        <f t="shared" si="54"/>
        <v>205000</v>
      </c>
      <c r="U123" s="258">
        <f t="shared" si="54"/>
        <v>25000</v>
      </c>
      <c r="V123" s="259">
        <f t="shared" si="34"/>
        <v>-1080</v>
      </c>
      <c r="W123" s="197"/>
      <c r="X123" s="94"/>
    </row>
    <row r="124" spans="1:24" s="4" customFormat="1" ht="19.5" customHeight="1">
      <c r="A124" s="212"/>
      <c r="B124" s="213"/>
      <c r="C124" s="213"/>
      <c r="D124" s="213"/>
      <c r="E124" s="213"/>
      <c r="F124" s="213"/>
      <c r="G124" s="213"/>
      <c r="H124" s="214"/>
      <c r="I124" s="213"/>
      <c r="J124" s="213"/>
      <c r="K124" s="215" t="s">
        <v>281</v>
      </c>
      <c r="L124" s="247" t="s">
        <v>642</v>
      </c>
      <c r="M124" s="339">
        <v>20000</v>
      </c>
      <c r="N124" s="339">
        <v>24080</v>
      </c>
      <c r="O124" s="261">
        <v>11790</v>
      </c>
      <c r="P124" s="261">
        <v>18015.77</v>
      </c>
      <c r="Q124" s="324">
        <v>5580</v>
      </c>
      <c r="R124" s="261">
        <v>20000</v>
      </c>
      <c r="S124" s="301">
        <v>20000</v>
      </c>
      <c r="T124" s="261">
        <v>200000</v>
      </c>
      <c r="U124" s="261">
        <v>23000</v>
      </c>
      <c r="V124" s="259">
        <f t="shared" si="34"/>
        <v>-1080</v>
      </c>
      <c r="W124" s="329"/>
      <c r="X124" s="94"/>
    </row>
    <row r="125" spans="1:24" s="2" customFormat="1" ht="19.5" customHeight="1">
      <c r="A125" s="212"/>
      <c r="B125" s="213"/>
      <c r="C125" s="213"/>
      <c r="D125" s="213"/>
      <c r="E125" s="213"/>
      <c r="F125" s="213"/>
      <c r="G125" s="213"/>
      <c r="H125" s="214"/>
      <c r="I125" s="213"/>
      <c r="J125" s="213"/>
      <c r="K125" s="215" t="s">
        <v>286</v>
      </c>
      <c r="L125" s="247" t="s">
        <v>334</v>
      </c>
      <c r="M125" s="339">
        <v>2000</v>
      </c>
      <c r="N125" s="339">
        <v>2000</v>
      </c>
      <c r="O125" s="261">
        <v>0</v>
      </c>
      <c r="P125" s="261">
        <v>0</v>
      </c>
      <c r="Q125" s="324">
        <v>543.5</v>
      </c>
      <c r="R125" s="261">
        <v>5000</v>
      </c>
      <c r="S125" s="301">
        <v>2000</v>
      </c>
      <c r="T125" s="261">
        <v>5000</v>
      </c>
      <c r="U125" s="261">
        <v>2000</v>
      </c>
      <c r="V125" s="259">
        <f t="shared" si="34"/>
        <v>0</v>
      </c>
      <c r="W125" s="197"/>
      <c r="X125" s="97"/>
    </row>
    <row r="126" spans="1:24" s="2" customFormat="1" ht="19.5" customHeight="1">
      <c r="A126" s="212"/>
      <c r="B126" s="213"/>
      <c r="C126" s="213"/>
      <c r="D126" s="213"/>
      <c r="E126" s="213"/>
      <c r="F126" s="213"/>
      <c r="G126" s="213"/>
      <c r="H126" s="214"/>
      <c r="I126" s="213"/>
      <c r="J126" s="219">
        <v>2</v>
      </c>
      <c r="K126" s="215"/>
      <c r="L126" s="221" t="s">
        <v>121</v>
      </c>
      <c r="M126" s="337">
        <f aca="true" t="shared" si="55" ref="M126:U126">M127</f>
        <v>4000</v>
      </c>
      <c r="N126" s="337">
        <f t="shared" si="55"/>
        <v>4000</v>
      </c>
      <c r="O126" s="258">
        <f t="shared" si="55"/>
        <v>200</v>
      </c>
      <c r="P126" s="258">
        <f t="shared" si="55"/>
        <v>200</v>
      </c>
      <c r="Q126" s="322">
        <f t="shared" si="55"/>
        <v>0</v>
      </c>
      <c r="R126" s="258">
        <f t="shared" si="55"/>
        <v>5000</v>
      </c>
      <c r="S126" s="296">
        <f t="shared" si="55"/>
        <v>4000</v>
      </c>
      <c r="T126" s="258">
        <f>T127</f>
        <v>5000</v>
      </c>
      <c r="U126" s="258">
        <f t="shared" si="55"/>
        <v>2000</v>
      </c>
      <c r="V126" s="259">
        <f t="shared" si="34"/>
        <v>-2000</v>
      </c>
      <c r="W126" s="197"/>
      <c r="X126" s="97"/>
    </row>
    <row r="127" spans="1:24" s="2" customFormat="1" ht="19.5" customHeight="1">
      <c r="A127" s="212"/>
      <c r="B127" s="213"/>
      <c r="C127" s="213"/>
      <c r="D127" s="213"/>
      <c r="E127" s="213"/>
      <c r="F127" s="213"/>
      <c r="G127" s="213"/>
      <c r="H127" s="214"/>
      <c r="I127" s="213"/>
      <c r="J127" s="213"/>
      <c r="K127" s="215" t="s">
        <v>281</v>
      </c>
      <c r="L127" s="247" t="s">
        <v>121</v>
      </c>
      <c r="M127" s="339">
        <v>4000</v>
      </c>
      <c r="N127" s="339">
        <v>4000</v>
      </c>
      <c r="O127" s="261">
        <v>200</v>
      </c>
      <c r="P127" s="261">
        <v>200</v>
      </c>
      <c r="Q127" s="324">
        <v>0</v>
      </c>
      <c r="R127" s="261">
        <v>5000</v>
      </c>
      <c r="S127" s="301">
        <v>4000</v>
      </c>
      <c r="T127" s="261">
        <v>5000</v>
      </c>
      <c r="U127" s="261">
        <v>2000</v>
      </c>
      <c r="V127" s="259">
        <f t="shared" si="34"/>
        <v>-2000</v>
      </c>
      <c r="W127" s="197"/>
      <c r="X127" s="97"/>
    </row>
    <row r="128" spans="1:24" s="4" customFormat="1" ht="19.5" customHeight="1">
      <c r="A128" s="217"/>
      <c r="B128" s="218"/>
      <c r="C128" s="218"/>
      <c r="D128" s="218"/>
      <c r="E128" s="218"/>
      <c r="F128" s="218"/>
      <c r="G128" s="219"/>
      <c r="H128" s="214" t="s">
        <v>285</v>
      </c>
      <c r="I128" s="213"/>
      <c r="J128" s="213"/>
      <c r="K128" s="215"/>
      <c r="L128" s="221" t="s">
        <v>274</v>
      </c>
      <c r="M128" s="337">
        <f aca="true" t="shared" si="56" ref="M128:T128">M129+M132</f>
        <v>31458300</v>
      </c>
      <c r="N128" s="337">
        <f t="shared" si="56"/>
        <v>31458300</v>
      </c>
      <c r="O128" s="258">
        <f t="shared" si="56"/>
        <v>8554944.21</v>
      </c>
      <c r="P128" s="258">
        <f t="shared" si="56"/>
        <v>8554944.21</v>
      </c>
      <c r="Q128" s="322">
        <f t="shared" si="56"/>
        <v>15579985.53</v>
      </c>
      <c r="R128" s="258">
        <f t="shared" si="56"/>
        <v>22320000</v>
      </c>
      <c r="S128" s="296">
        <f t="shared" si="56"/>
        <v>25658300</v>
      </c>
      <c r="T128" s="258">
        <f t="shared" si="56"/>
        <v>26600000</v>
      </c>
      <c r="U128" s="258">
        <f>U129+U132</f>
        <v>54650000</v>
      </c>
      <c r="V128" s="259">
        <f t="shared" si="34"/>
        <v>23191700</v>
      </c>
      <c r="W128" s="92"/>
      <c r="X128" s="94"/>
    </row>
    <row r="129" spans="1:24" s="4" customFormat="1" ht="19.5" customHeight="1">
      <c r="A129" s="217"/>
      <c r="B129" s="218"/>
      <c r="C129" s="218"/>
      <c r="D129" s="218"/>
      <c r="E129" s="218"/>
      <c r="F129" s="218"/>
      <c r="G129" s="219"/>
      <c r="H129" s="214"/>
      <c r="I129" s="219">
        <v>3</v>
      </c>
      <c r="J129" s="213"/>
      <c r="K129" s="215"/>
      <c r="L129" s="221" t="s">
        <v>677</v>
      </c>
      <c r="M129" s="337">
        <f aca="true" t="shared" si="57" ref="M129:U130">M130</f>
        <v>2497000</v>
      </c>
      <c r="N129" s="337">
        <f t="shared" si="57"/>
        <v>2497000</v>
      </c>
      <c r="O129" s="258">
        <f t="shared" si="57"/>
        <v>0</v>
      </c>
      <c r="P129" s="258">
        <f t="shared" si="57"/>
        <v>0</v>
      </c>
      <c r="Q129" s="322">
        <f t="shared" si="57"/>
        <v>0</v>
      </c>
      <c r="R129" s="258">
        <f t="shared" si="57"/>
        <v>2320000</v>
      </c>
      <c r="S129" s="296">
        <f t="shared" si="57"/>
        <v>2497000</v>
      </c>
      <c r="T129" s="258">
        <f t="shared" si="57"/>
        <v>2600000</v>
      </c>
      <c r="U129" s="258">
        <f t="shared" si="57"/>
        <v>2971000</v>
      </c>
      <c r="V129" s="259">
        <f t="shared" si="34"/>
        <v>474000</v>
      </c>
      <c r="W129" s="197"/>
      <c r="X129" s="94"/>
    </row>
    <row r="130" spans="1:24" s="4" customFormat="1" ht="19.5" customHeight="1">
      <c r="A130" s="217"/>
      <c r="B130" s="218"/>
      <c r="C130" s="218"/>
      <c r="D130" s="218"/>
      <c r="E130" s="218"/>
      <c r="F130" s="218"/>
      <c r="G130" s="219"/>
      <c r="H130" s="214"/>
      <c r="I130" s="213"/>
      <c r="J130" s="219">
        <v>9</v>
      </c>
      <c r="K130" s="215"/>
      <c r="L130" s="221" t="s">
        <v>678</v>
      </c>
      <c r="M130" s="337">
        <f t="shared" si="57"/>
        <v>2497000</v>
      </c>
      <c r="N130" s="337">
        <f t="shared" si="57"/>
        <v>2497000</v>
      </c>
      <c r="O130" s="258">
        <f t="shared" si="57"/>
        <v>0</v>
      </c>
      <c r="P130" s="258">
        <f t="shared" si="57"/>
        <v>0</v>
      </c>
      <c r="Q130" s="322">
        <f t="shared" si="57"/>
        <v>0</v>
      </c>
      <c r="R130" s="258">
        <f t="shared" si="57"/>
        <v>2320000</v>
      </c>
      <c r="S130" s="296">
        <f t="shared" si="57"/>
        <v>2497000</v>
      </c>
      <c r="T130" s="258">
        <f t="shared" si="57"/>
        <v>2600000</v>
      </c>
      <c r="U130" s="258">
        <f t="shared" si="57"/>
        <v>2971000</v>
      </c>
      <c r="V130" s="259">
        <f t="shared" si="34"/>
        <v>474000</v>
      </c>
      <c r="W130" s="197"/>
      <c r="X130" s="94"/>
    </row>
    <row r="131" spans="1:24" s="4" customFormat="1" ht="19.5" customHeight="1">
      <c r="A131" s="217"/>
      <c r="B131" s="218"/>
      <c r="C131" s="218"/>
      <c r="D131" s="218"/>
      <c r="E131" s="218"/>
      <c r="F131" s="218"/>
      <c r="G131" s="219"/>
      <c r="H131" s="214"/>
      <c r="I131" s="213"/>
      <c r="J131" s="213"/>
      <c r="K131" s="215" t="s">
        <v>286</v>
      </c>
      <c r="L131" s="247" t="s">
        <v>679</v>
      </c>
      <c r="M131" s="339">
        <v>2497000</v>
      </c>
      <c r="N131" s="339">
        <v>2497000</v>
      </c>
      <c r="O131" s="261">
        <v>0</v>
      </c>
      <c r="P131" s="261">
        <v>0</v>
      </c>
      <c r="Q131" s="324">
        <v>0</v>
      </c>
      <c r="R131" s="261">
        <v>2320000</v>
      </c>
      <c r="S131" s="301">
        <v>2497000</v>
      </c>
      <c r="T131" s="261">
        <v>2600000</v>
      </c>
      <c r="U131" s="261">
        <v>2971000</v>
      </c>
      <c r="V131" s="259">
        <f t="shared" si="34"/>
        <v>474000</v>
      </c>
      <c r="W131" s="197"/>
      <c r="X131" s="94"/>
    </row>
    <row r="132" spans="1:24" s="4" customFormat="1" ht="19.5" customHeight="1">
      <c r="A132" s="217"/>
      <c r="B132" s="218"/>
      <c r="C132" s="218"/>
      <c r="D132" s="218"/>
      <c r="E132" s="218"/>
      <c r="F132" s="218"/>
      <c r="G132" s="218"/>
      <c r="H132" s="220"/>
      <c r="I132" s="219">
        <v>4</v>
      </c>
      <c r="J132" s="219"/>
      <c r="K132" s="214"/>
      <c r="L132" s="221" t="s">
        <v>275</v>
      </c>
      <c r="M132" s="337">
        <f aca="true" t="shared" si="58" ref="M132:S132">M133</f>
        <v>28961300</v>
      </c>
      <c r="N132" s="337">
        <f t="shared" si="58"/>
        <v>28961300</v>
      </c>
      <c r="O132" s="258">
        <f t="shared" si="58"/>
        <v>8554944.21</v>
      </c>
      <c r="P132" s="258">
        <f t="shared" si="58"/>
        <v>8554944.21</v>
      </c>
      <c r="Q132" s="322">
        <f t="shared" si="58"/>
        <v>15579985.53</v>
      </c>
      <c r="R132" s="258">
        <f t="shared" si="58"/>
        <v>20000000</v>
      </c>
      <c r="S132" s="296">
        <f t="shared" si="58"/>
        <v>23161300</v>
      </c>
      <c r="T132" s="258">
        <f>T133</f>
        <v>24000000</v>
      </c>
      <c r="U132" s="258">
        <f>U133</f>
        <v>51679000</v>
      </c>
      <c r="V132" s="259">
        <f t="shared" si="34"/>
        <v>22717700</v>
      </c>
      <c r="W132" s="197"/>
      <c r="X132" s="94"/>
    </row>
    <row r="133" spans="1:24" s="4" customFormat="1" ht="19.5" customHeight="1">
      <c r="A133" s="217"/>
      <c r="B133" s="218"/>
      <c r="C133" s="218"/>
      <c r="D133" s="218"/>
      <c r="E133" s="218"/>
      <c r="F133" s="218"/>
      <c r="G133" s="218"/>
      <c r="H133" s="220"/>
      <c r="I133" s="219"/>
      <c r="J133" s="219">
        <v>7</v>
      </c>
      <c r="K133" s="214"/>
      <c r="L133" s="221" t="s">
        <v>249</v>
      </c>
      <c r="M133" s="337">
        <f>M134+M135</f>
        <v>28961300</v>
      </c>
      <c r="N133" s="337">
        <f>N134+N135</f>
        <v>28961300</v>
      </c>
      <c r="O133" s="258">
        <f aca="true" t="shared" si="59" ref="O133:T133">O134+O141</f>
        <v>8554944.21</v>
      </c>
      <c r="P133" s="258">
        <f t="shared" si="59"/>
        <v>8554944.21</v>
      </c>
      <c r="Q133" s="322">
        <f t="shared" si="59"/>
        <v>15579985.53</v>
      </c>
      <c r="R133" s="258">
        <f t="shared" si="59"/>
        <v>20000000</v>
      </c>
      <c r="S133" s="296">
        <f t="shared" si="59"/>
        <v>23161300</v>
      </c>
      <c r="T133" s="258">
        <f t="shared" si="59"/>
        <v>24000000</v>
      </c>
      <c r="U133" s="258">
        <f>U134+U135</f>
        <v>51679000</v>
      </c>
      <c r="V133" s="259">
        <f t="shared" si="34"/>
        <v>22717700</v>
      </c>
      <c r="W133" s="197"/>
      <c r="X133" s="94"/>
    </row>
    <row r="134" spans="1:26" s="4" customFormat="1" ht="19.5" customHeight="1">
      <c r="A134" s="217"/>
      <c r="B134" s="218"/>
      <c r="C134" s="218"/>
      <c r="D134" s="218"/>
      <c r="E134" s="218"/>
      <c r="F134" s="218"/>
      <c r="G134" s="218"/>
      <c r="H134" s="220"/>
      <c r="I134" s="219"/>
      <c r="J134" s="219"/>
      <c r="K134" s="220" t="s">
        <v>122</v>
      </c>
      <c r="L134" s="248" t="s">
        <v>123</v>
      </c>
      <c r="M134" s="338">
        <v>23161300</v>
      </c>
      <c r="N134" s="338">
        <v>23689135.15</v>
      </c>
      <c r="O134" s="260">
        <v>8554944.21</v>
      </c>
      <c r="P134" s="260">
        <v>8554944.21</v>
      </c>
      <c r="Q134" s="323">
        <v>15579985.53</v>
      </c>
      <c r="R134" s="260">
        <v>20000000</v>
      </c>
      <c r="S134" s="300">
        <v>23161300</v>
      </c>
      <c r="T134" s="261">
        <v>24000000</v>
      </c>
      <c r="U134" s="260">
        <v>43879000</v>
      </c>
      <c r="V134" s="259">
        <f t="shared" si="34"/>
        <v>20189864.85</v>
      </c>
      <c r="W134" s="197"/>
      <c r="X134" s="94"/>
      <c r="Y134" s="94"/>
      <c r="Z134" s="94"/>
    </row>
    <row r="135" spans="1:26" s="4" customFormat="1" ht="19.5" customHeight="1">
      <c r="A135" s="350"/>
      <c r="B135" s="351"/>
      <c r="C135" s="351"/>
      <c r="D135" s="351"/>
      <c r="E135" s="351"/>
      <c r="F135" s="351"/>
      <c r="G135" s="352"/>
      <c r="H135" s="353"/>
      <c r="I135" s="354"/>
      <c r="J135" s="354"/>
      <c r="K135" s="353" t="s">
        <v>124</v>
      </c>
      <c r="L135" s="355" t="s">
        <v>125</v>
      </c>
      <c r="M135" s="356">
        <v>5800000</v>
      </c>
      <c r="N135" s="356">
        <v>5272164.85</v>
      </c>
      <c r="O135" s="357">
        <v>1761485.73</v>
      </c>
      <c r="P135" s="357">
        <v>1761485.73</v>
      </c>
      <c r="Q135" s="358">
        <v>2406822.82</v>
      </c>
      <c r="R135" s="357">
        <v>9880000</v>
      </c>
      <c r="S135" s="359">
        <v>5800000</v>
      </c>
      <c r="T135" s="360">
        <v>6000000</v>
      </c>
      <c r="U135" s="357">
        <v>7800000</v>
      </c>
      <c r="V135" s="259">
        <f>U135-N135</f>
        <v>2527835.1500000004</v>
      </c>
      <c r="W135" s="197"/>
      <c r="X135" s="94"/>
      <c r="Y135" s="94"/>
      <c r="Z135" s="94"/>
    </row>
    <row r="136" spans="1:26" s="4" customFormat="1" ht="19.5" customHeight="1">
      <c r="A136" s="350"/>
      <c r="B136" s="351"/>
      <c r="C136" s="351"/>
      <c r="D136" s="351"/>
      <c r="E136" s="351"/>
      <c r="F136" s="363" t="s">
        <v>281</v>
      </c>
      <c r="G136" s="352"/>
      <c r="H136" s="353"/>
      <c r="I136" s="354"/>
      <c r="J136" s="354"/>
      <c r="K136" s="353"/>
      <c r="L136" s="362" t="s">
        <v>884</v>
      </c>
      <c r="M136" s="366">
        <f aca="true" t="shared" si="60" ref="M136:N140">M137</f>
        <v>0</v>
      </c>
      <c r="N136" s="366">
        <f t="shared" si="60"/>
        <v>0</v>
      </c>
      <c r="O136" s="357"/>
      <c r="P136" s="357"/>
      <c r="Q136" s="358"/>
      <c r="R136" s="357"/>
      <c r="S136" s="359"/>
      <c r="T136" s="360"/>
      <c r="U136" s="406">
        <f>U137</f>
        <v>220000</v>
      </c>
      <c r="V136" s="259">
        <f>U136-N136</f>
        <v>220000</v>
      </c>
      <c r="W136" s="197"/>
      <c r="X136" s="94"/>
      <c r="Y136" s="94"/>
      <c r="Z136" s="94"/>
    </row>
    <row r="137" spans="1:26" s="4" customFormat="1" ht="19.5" customHeight="1">
      <c r="A137" s="350"/>
      <c r="B137" s="351"/>
      <c r="C137" s="351"/>
      <c r="D137" s="351"/>
      <c r="E137" s="351"/>
      <c r="F137" s="351"/>
      <c r="G137" s="364">
        <v>6</v>
      </c>
      <c r="H137" s="353"/>
      <c r="I137" s="354"/>
      <c r="J137" s="354"/>
      <c r="K137" s="353"/>
      <c r="L137" s="221" t="s">
        <v>261</v>
      </c>
      <c r="M137" s="366">
        <f t="shared" si="60"/>
        <v>0</v>
      </c>
      <c r="N137" s="366">
        <f t="shared" si="60"/>
        <v>0</v>
      </c>
      <c r="O137" s="357"/>
      <c r="P137" s="357"/>
      <c r="Q137" s="358"/>
      <c r="R137" s="357"/>
      <c r="S137" s="359"/>
      <c r="T137" s="360"/>
      <c r="U137" s="406">
        <f>U138</f>
        <v>220000</v>
      </c>
      <c r="V137" s="259">
        <f t="shared" si="34"/>
        <v>220000</v>
      </c>
      <c r="W137" s="197"/>
      <c r="X137" s="94"/>
      <c r="Y137" s="94"/>
      <c r="Z137" s="94"/>
    </row>
    <row r="138" spans="1:26" s="4" customFormat="1" ht="19.5" customHeight="1">
      <c r="A138" s="350"/>
      <c r="B138" s="351"/>
      <c r="C138" s="351"/>
      <c r="D138" s="351"/>
      <c r="E138" s="351"/>
      <c r="F138" s="351"/>
      <c r="G138" s="352"/>
      <c r="H138" s="214" t="s">
        <v>879</v>
      </c>
      <c r="I138" s="213"/>
      <c r="J138" s="213"/>
      <c r="K138" s="215"/>
      <c r="L138" s="221" t="s">
        <v>880</v>
      </c>
      <c r="M138" s="366">
        <f t="shared" si="60"/>
        <v>0</v>
      </c>
      <c r="N138" s="366">
        <f t="shared" si="60"/>
        <v>0</v>
      </c>
      <c r="O138" s="357"/>
      <c r="P138" s="357"/>
      <c r="Q138" s="358"/>
      <c r="R138" s="357"/>
      <c r="S138" s="359"/>
      <c r="T138" s="360"/>
      <c r="U138" s="406">
        <f>U139</f>
        <v>220000</v>
      </c>
      <c r="V138" s="259">
        <f>U138-N138</f>
        <v>220000</v>
      </c>
      <c r="W138" s="197"/>
      <c r="X138" s="94"/>
      <c r="Y138" s="94"/>
      <c r="Z138" s="94"/>
    </row>
    <row r="139" spans="1:26" s="4" customFormat="1" ht="19.5" customHeight="1">
      <c r="A139" s="350"/>
      <c r="B139" s="351"/>
      <c r="C139" s="351"/>
      <c r="D139" s="351"/>
      <c r="E139" s="351"/>
      <c r="F139" s="351"/>
      <c r="G139" s="352"/>
      <c r="H139" s="353"/>
      <c r="I139" s="219">
        <v>1</v>
      </c>
      <c r="J139" s="213"/>
      <c r="K139" s="215"/>
      <c r="L139" s="221" t="s">
        <v>881</v>
      </c>
      <c r="M139" s="366">
        <f t="shared" si="60"/>
        <v>0</v>
      </c>
      <c r="N139" s="366">
        <f t="shared" si="60"/>
        <v>0</v>
      </c>
      <c r="O139" s="357"/>
      <c r="P139" s="357"/>
      <c r="Q139" s="358"/>
      <c r="R139" s="357"/>
      <c r="S139" s="359"/>
      <c r="T139" s="360"/>
      <c r="U139" s="406">
        <f>U140</f>
        <v>220000</v>
      </c>
      <c r="V139" s="259">
        <f>U139-N139</f>
        <v>220000</v>
      </c>
      <c r="W139" s="197"/>
      <c r="X139" s="94"/>
      <c r="Y139" s="94"/>
      <c r="Z139" s="94"/>
    </row>
    <row r="140" spans="1:26" s="4" customFormat="1" ht="19.5" customHeight="1">
      <c r="A140" s="350"/>
      <c r="B140" s="351"/>
      <c r="C140" s="351"/>
      <c r="D140" s="351"/>
      <c r="E140" s="351"/>
      <c r="F140" s="351"/>
      <c r="G140" s="352"/>
      <c r="H140" s="353"/>
      <c r="I140" s="354"/>
      <c r="J140" s="354">
        <v>4</v>
      </c>
      <c r="K140" s="353"/>
      <c r="L140" s="221" t="s">
        <v>882</v>
      </c>
      <c r="M140" s="366">
        <f t="shared" si="60"/>
        <v>0</v>
      </c>
      <c r="N140" s="366">
        <f t="shared" si="60"/>
        <v>0</v>
      </c>
      <c r="O140" s="357"/>
      <c r="P140" s="357"/>
      <c r="Q140" s="358"/>
      <c r="R140" s="357"/>
      <c r="S140" s="359"/>
      <c r="T140" s="360"/>
      <c r="U140" s="406">
        <f>U141</f>
        <v>220000</v>
      </c>
      <c r="V140" s="259">
        <f>U140-N140</f>
        <v>220000</v>
      </c>
      <c r="W140" s="197"/>
      <c r="X140" s="94"/>
      <c r="Y140" s="94"/>
      <c r="Z140" s="94"/>
    </row>
    <row r="141" spans="1:26" s="58" customFormat="1" ht="19.5" customHeight="1" thickBot="1">
      <c r="A141" s="249"/>
      <c r="B141" s="250"/>
      <c r="C141" s="250"/>
      <c r="D141" s="250"/>
      <c r="E141" s="250"/>
      <c r="F141" s="250"/>
      <c r="G141" s="251"/>
      <c r="H141" s="252"/>
      <c r="I141" s="250"/>
      <c r="J141" s="250"/>
      <c r="K141" s="361" t="s">
        <v>281</v>
      </c>
      <c r="L141" s="365" t="s">
        <v>883</v>
      </c>
      <c r="M141" s="340">
        <v>0</v>
      </c>
      <c r="N141" s="340">
        <v>0</v>
      </c>
      <c r="O141" s="302"/>
      <c r="P141" s="302"/>
      <c r="Q141" s="302"/>
      <c r="R141" s="262"/>
      <c r="S141" s="302"/>
      <c r="T141" s="343"/>
      <c r="U141" s="262">
        <v>220000</v>
      </c>
      <c r="V141" s="401">
        <f>U141-N141</f>
        <v>220000</v>
      </c>
      <c r="W141" s="197"/>
      <c r="X141" s="95"/>
      <c r="Z141" s="94"/>
    </row>
    <row r="142" spans="1:23" ht="13.5" thickTop="1">
      <c r="A142" s="19"/>
      <c r="B142" s="19"/>
      <c r="C142" s="19"/>
      <c r="D142" s="19"/>
      <c r="E142" s="19"/>
      <c r="F142" s="19"/>
      <c r="G142" s="19"/>
      <c r="H142" s="20"/>
      <c r="I142" s="21"/>
      <c r="J142" s="19"/>
      <c r="K142" s="20"/>
      <c r="L142" s="19"/>
      <c r="M142" s="341"/>
      <c r="N142" s="187"/>
      <c r="O142" s="187"/>
      <c r="P142" s="187"/>
      <c r="Q142" s="325"/>
      <c r="R142" s="181"/>
      <c r="S142" s="297"/>
      <c r="T142" s="181"/>
      <c r="U142" s="181"/>
      <c r="V142" s="187"/>
      <c r="W142" s="197"/>
    </row>
    <row r="143" spans="1:23" ht="12.75">
      <c r="A143" s="19"/>
      <c r="B143" s="19"/>
      <c r="C143" s="19"/>
      <c r="D143" s="19"/>
      <c r="E143" s="19"/>
      <c r="F143" s="19"/>
      <c r="G143" s="19"/>
      <c r="H143" s="20"/>
      <c r="I143" s="21"/>
      <c r="J143" s="19"/>
      <c r="K143" s="20"/>
      <c r="L143" s="19"/>
      <c r="M143" s="341"/>
      <c r="N143" s="187"/>
      <c r="O143" s="187"/>
      <c r="P143" s="187"/>
      <c r="Q143" s="325"/>
      <c r="R143" s="181"/>
      <c r="S143" s="297"/>
      <c r="T143" s="181"/>
      <c r="U143" s="181"/>
      <c r="V143" s="187"/>
      <c r="W143" s="197"/>
    </row>
    <row r="144" spans="1:23" ht="12.75">
      <c r="A144" s="19"/>
      <c r="B144" s="19"/>
      <c r="C144" s="19"/>
      <c r="D144" s="19"/>
      <c r="E144" s="19"/>
      <c r="F144" s="19"/>
      <c r="G144" s="19"/>
      <c r="H144" s="20"/>
      <c r="I144" s="21"/>
      <c r="J144" s="19"/>
      <c r="K144" s="20"/>
      <c r="L144" s="19"/>
      <c r="M144" s="341"/>
      <c r="N144" s="187"/>
      <c r="O144" s="187"/>
      <c r="P144" s="187"/>
      <c r="Q144" s="325"/>
      <c r="R144" s="181"/>
      <c r="S144" s="297"/>
      <c r="T144" s="181"/>
      <c r="U144" s="181"/>
      <c r="V144" s="187"/>
      <c r="W144" s="197"/>
    </row>
    <row r="145" spans="1:23" ht="12.75">
      <c r="A145" s="19"/>
      <c r="B145" s="19"/>
      <c r="C145" s="19"/>
      <c r="D145" s="19"/>
      <c r="E145" s="19"/>
      <c r="F145" s="19"/>
      <c r="G145" s="19"/>
      <c r="H145" s="20"/>
      <c r="I145" s="21"/>
      <c r="J145" s="19"/>
      <c r="K145" s="20"/>
      <c r="L145" s="19"/>
      <c r="M145" s="341"/>
      <c r="N145" s="187"/>
      <c r="O145" s="187"/>
      <c r="P145" s="187"/>
      <c r="Q145" s="325"/>
      <c r="R145" s="181"/>
      <c r="S145" s="297"/>
      <c r="T145" s="181"/>
      <c r="U145" s="181"/>
      <c r="V145" s="187"/>
      <c r="W145" s="197"/>
    </row>
    <row r="146" spans="1:23" ht="12.75">
      <c r="A146" s="19"/>
      <c r="B146" s="19"/>
      <c r="C146" s="19"/>
      <c r="D146" s="19"/>
      <c r="E146" s="19"/>
      <c r="F146" s="19"/>
      <c r="G146" s="19"/>
      <c r="H146" s="20"/>
      <c r="I146" s="21"/>
      <c r="J146" s="19"/>
      <c r="K146" s="20"/>
      <c r="L146" s="19"/>
      <c r="M146" s="341"/>
      <c r="N146" s="187"/>
      <c r="O146" s="187"/>
      <c r="P146" s="187"/>
      <c r="Q146" s="325"/>
      <c r="R146" s="181"/>
      <c r="S146" s="297"/>
      <c r="T146" s="181"/>
      <c r="U146" s="181"/>
      <c r="V146" s="187"/>
      <c r="W146" s="197"/>
    </row>
    <row r="147" spans="1:23" ht="12.75">
      <c r="A147" s="19"/>
      <c r="B147" s="19"/>
      <c r="C147" s="19"/>
      <c r="D147" s="19"/>
      <c r="E147" s="19"/>
      <c r="F147" s="19"/>
      <c r="G147" s="19"/>
      <c r="H147" s="20"/>
      <c r="I147" s="21"/>
      <c r="J147" s="19"/>
      <c r="K147" s="20"/>
      <c r="L147" s="19"/>
      <c r="M147" s="341"/>
      <c r="N147" s="187"/>
      <c r="O147" s="187"/>
      <c r="P147" s="187"/>
      <c r="Q147" s="325"/>
      <c r="R147" s="181"/>
      <c r="S147" s="297"/>
      <c r="T147" s="181"/>
      <c r="U147" s="181"/>
      <c r="V147" s="187"/>
      <c r="W147" s="197"/>
    </row>
    <row r="148" spans="1:23" ht="12.75">
      <c r="A148" s="19"/>
      <c r="B148" s="19"/>
      <c r="C148" s="19"/>
      <c r="D148" s="19"/>
      <c r="E148" s="19"/>
      <c r="F148" s="19"/>
      <c r="G148" s="19"/>
      <c r="H148" s="20"/>
      <c r="I148" s="21"/>
      <c r="J148" s="19"/>
      <c r="K148" s="20"/>
      <c r="L148" s="19"/>
      <c r="M148" s="341"/>
      <c r="N148" s="187"/>
      <c r="O148" s="187"/>
      <c r="P148" s="187"/>
      <c r="Q148" s="325"/>
      <c r="R148" s="181"/>
      <c r="S148" s="297"/>
      <c r="T148" s="181"/>
      <c r="U148" s="181"/>
      <c r="V148" s="187"/>
      <c r="W148" s="197"/>
    </row>
    <row r="149" spans="1:23" ht="12.75">
      <c r="A149" s="19"/>
      <c r="B149" s="19"/>
      <c r="C149" s="19"/>
      <c r="D149" s="19"/>
      <c r="E149" s="19"/>
      <c r="F149" s="19"/>
      <c r="G149" s="19"/>
      <c r="H149" s="20"/>
      <c r="I149" s="21"/>
      <c r="J149" s="19"/>
      <c r="K149" s="20"/>
      <c r="L149" s="19"/>
      <c r="M149" s="341"/>
      <c r="N149" s="187"/>
      <c r="O149" s="187"/>
      <c r="P149" s="187"/>
      <c r="Q149" s="325"/>
      <c r="R149" s="181"/>
      <c r="S149" s="297"/>
      <c r="T149" s="181"/>
      <c r="U149" s="181"/>
      <c r="V149" s="187"/>
      <c r="W149" s="197"/>
    </row>
    <row r="150" spans="1:23" ht="12.75">
      <c r="A150" s="19"/>
      <c r="B150" s="19"/>
      <c r="C150" s="19"/>
      <c r="D150" s="19"/>
      <c r="E150" s="19"/>
      <c r="F150" s="19"/>
      <c r="G150" s="19"/>
      <c r="H150" s="20"/>
      <c r="I150" s="21"/>
      <c r="J150" s="19"/>
      <c r="K150" s="20"/>
      <c r="L150" s="19"/>
      <c r="M150" s="341"/>
      <c r="N150" s="187"/>
      <c r="O150" s="187"/>
      <c r="P150" s="187"/>
      <c r="Q150" s="325"/>
      <c r="R150" s="181"/>
      <c r="S150" s="297"/>
      <c r="T150" s="181"/>
      <c r="U150" s="181"/>
      <c r="V150" s="187"/>
      <c r="W150" s="197"/>
    </row>
    <row r="151" spans="1:23" ht="12.75">
      <c r="A151" s="19"/>
      <c r="B151" s="19"/>
      <c r="C151" s="19"/>
      <c r="D151" s="19"/>
      <c r="E151" s="19"/>
      <c r="F151" s="19"/>
      <c r="G151" s="19"/>
      <c r="H151" s="20"/>
      <c r="I151" s="21"/>
      <c r="J151" s="19"/>
      <c r="K151" s="20"/>
      <c r="L151" s="19"/>
      <c r="M151" s="341"/>
      <c r="N151" s="187"/>
      <c r="O151" s="187"/>
      <c r="P151" s="187"/>
      <c r="Q151" s="325"/>
      <c r="R151" s="181"/>
      <c r="S151" s="297"/>
      <c r="T151" s="181"/>
      <c r="U151" s="181"/>
      <c r="V151" s="187"/>
      <c r="W151" s="197"/>
    </row>
    <row r="152" spans="1:23" ht="12.75">
      <c r="A152" s="19"/>
      <c r="B152" s="19"/>
      <c r="C152" s="19"/>
      <c r="D152" s="19"/>
      <c r="E152" s="19"/>
      <c r="F152" s="19"/>
      <c r="G152" s="19"/>
      <c r="H152" s="20"/>
      <c r="I152" s="21"/>
      <c r="J152" s="19"/>
      <c r="K152" s="20"/>
      <c r="L152" s="19"/>
      <c r="M152" s="341"/>
      <c r="N152" s="187"/>
      <c r="O152" s="187"/>
      <c r="P152" s="187"/>
      <c r="Q152" s="325"/>
      <c r="R152" s="181"/>
      <c r="S152" s="297"/>
      <c r="T152" s="181"/>
      <c r="U152" s="181"/>
      <c r="V152" s="187"/>
      <c r="W152" s="197"/>
    </row>
    <row r="153" spans="1:23" ht="12.75">
      <c r="A153" s="19"/>
      <c r="B153" s="19"/>
      <c r="C153" s="19"/>
      <c r="D153" s="19"/>
      <c r="E153" s="19"/>
      <c r="F153" s="19"/>
      <c r="G153" s="19"/>
      <c r="H153" s="20"/>
      <c r="I153" s="21"/>
      <c r="J153" s="19"/>
      <c r="K153" s="20"/>
      <c r="L153" s="19"/>
      <c r="M153" s="341"/>
      <c r="N153" s="187"/>
      <c r="O153" s="187"/>
      <c r="P153" s="187"/>
      <c r="Q153" s="325"/>
      <c r="R153" s="181"/>
      <c r="S153" s="297"/>
      <c r="T153" s="181"/>
      <c r="U153" s="181"/>
      <c r="V153" s="187"/>
      <c r="W153" s="197"/>
    </row>
    <row r="154" spans="1:23" ht="12.75">
      <c r="A154" s="19"/>
      <c r="B154" s="19"/>
      <c r="C154" s="19"/>
      <c r="D154" s="19"/>
      <c r="E154" s="19"/>
      <c r="F154" s="19"/>
      <c r="G154" s="19"/>
      <c r="H154" s="20"/>
      <c r="I154" s="21"/>
      <c r="J154" s="19"/>
      <c r="K154" s="20"/>
      <c r="L154" s="19"/>
      <c r="M154" s="341"/>
      <c r="N154" s="187"/>
      <c r="O154" s="187"/>
      <c r="P154" s="187"/>
      <c r="Q154" s="325"/>
      <c r="R154" s="181"/>
      <c r="S154" s="297"/>
      <c r="T154" s="181"/>
      <c r="U154" s="181"/>
      <c r="V154" s="187"/>
      <c r="W154" s="197"/>
    </row>
  </sheetData>
  <sheetProtection/>
  <mergeCells count="1">
    <mergeCell ref="B8:F8"/>
  </mergeCells>
  <printOptions/>
  <pageMargins left="0.82" right="0.79" top="0.64" bottom="0.56" header="0.23" footer="0.25"/>
  <pageSetup firstPageNumber="6" useFirstPageNumber="1" horizontalDpi="600" verticalDpi="600" orientation="landscape" paperSize="9" scale="96" r:id="rId3"/>
  <headerFooter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sheetPr>
    <tabColor theme="2" tint="-0.4999699890613556"/>
  </sheetPr>
  <dimension ref="B2:Y29"/>
  <sheetViews>
    <sheetView showGridLines="0" zoomScalePageLayoutView="0" workbookViewId="0" topLeftCell="A1">
      <selection activeCell="G12" sqref="G12"/>
    </sheetView>
  </sheetViews>
  <sheetFormatPr defaultColWidth="9.140625" defaultRowHeight="12.75"/>
  <cols>
    <col min="1" max="1" width="6.7109375" style="22" customWidth="1"/>
    <col min="2" max="5" width="3.8515625" style="22" customWidth="1"/>
    <col min="6" max="6" width="54.57421875" style="22" bestFit="1" customWidth="1"/>
    <col min="7" max="7" width="13.7109375" style="377" customWidth="1"/>
    <col min="8" max="8" width="13.7109375" style="93" customWidth="1"/>
    <col min="9" max="9" width="13.7109375" style="93" hidden="1" customWidth="1"/>
    <col min="10" max="10" width="13.00390625" style="317" hidden="1" customWidth="1"/>
    <col min="11" max="11" width="13.28125" style="244" hidden="1" customWidth="1"/>
    <col min="12" max="12" width="20.57421875" style="305" hidden="1" customWidth="1"/>
    <col min="13" max="13" width="13.28125" style="244" hidden="1" customWidth="1"/>
    <col min="14" max="14" width="13.28125" style="377" customWidth="1"/>
    <col min="15" max="15" width="11.421875" style="93" customWidth="1"/>
    <col min="16" max="16" width="14.8515625" style="22" hidden="1" customWidth="1"/>
    <col min="17" max="22" width="0" style="22" hidden="1" customWidth="1"/>
    <col min="23" max="24" width="9.140625" style="22" customWidth="1"/>
    <col min="25" max="25" width="11.140625" style="22" bestFit="1" customWidth="1"/>
    <col min="26" max="16384" width="9.140625" style="22" customWidth="1"/>
  </cols>
  <sheetData>
    <row r="2" spans="2:15" ht="15.75">
      <c r="B2" s="30"/>
      <c r="C2" s="30"/>
      <c r="D2" s="30"/>
      <c r="E2" s="30"/>
      <c r="F2" s="18" t="s">
        <v>258</v>
      </c>
      <c r="G2" s="371"/>
      <c r="H2" s="183"/>
      <c r="I2" s="183"/>
      <c r="J2" s="309"/>
      <c r="K2" s="253"/>
      <c r="L2" s="303"/>
      <c r="M2" s="253"/>
      <c r="N2" s="371"/>
      <c r="O2" s="190"/>
    </row>
    <row r="3" spans="2:15" ht="15.75">
      <c r="B3" s="30"/>
      <c r="C3" s="30"/>
      <c r="D3" s="30"/>
      <c r="E3" s="30"/>
      <c r="F3" s="18" t="s">
        <v>980</v>
      </c>
      <c r="G3" s="371"/>
      <c r="H3" s="183"/>
      <c r="I3" s="183"/>
      <c r="J3" s="309"/>
      <c r="K3" s="253"/>
      <c r="L3" s="303"/>
      <c r="M3" s="253"/>
      <c r="N3" s="371"/>
      <c r="O3" s="190"/>
    </row>
    <row r="4" spans="2:15" ht="22.5" customHeight="1" thickBot="1">
      <c r="B4" s="31" t="s">
        <v>129</v>
      </c>
      <c r="C4" s="68"/>
      <c r="D4" s="68"/>
      <c r="E4" s="68"/>
      <c r="F4" s="68"/>
      <c r="G4" s="335"/>
      <c r="H4" s="184"/>
      <c r="I4" s="184"/>
      <c r="J4" s="310"/>
      <c r="K4" s="180"/>
      <c r="L4" s="295"/>
      <c r="M4" s="180"/>
      <c r="N4" s="335"/>
      <c r="O4" s="184"/>
    </row>
    <row r="5" spans="2:15" ht="12.75" customHeight="1" thickTop="1">
      <c r="B5" s="413" t="s">
        <v>61</v>
      </c>
      <c r="C5" s="414"/>
      <c r="D5" s="414"/>
      <c r="E5" s="415"/>
      <c r="F5" s="32"/>
      <c r="G5" s="418" t="s">
        <v>854</v>
      </c>
      <c r="H5" s="417" t="s">
        <v>933</v>
      </c>
      <c r="I5" s="243" t="s">
        <v>829</v>
      </c>
      <c r="J5" s="416" t="s">
        <v>871</v>
      </c>
      <c r="K5" s="420" t="s">
        <v>861</v>
      </c>
      <c r="L5" s="421" t="s">
        <v>854</v>
      </c>
      <c r="M5" s="420" t="s">
        <v>869</v>
      </c>
      <c r="N5" s="418" t="s">
        <v>870</v>
      </c>
      <c r="O5" s="417" t="s">
        <v>847</v>
      </c>
    </row>
    <row r="6" spans="2:15" ht="12.75">
      <c r="B6" s="422" t="s">
        <v>62</v>
      </c>
      <c r="C6" s="423"/>
      <c r="D6" s="423"/>
      <c r="E6" s="424"/>
      <c r="F6" s="33" t="s">
        <v>56</v>
      </c>
      <c r="G6" s="418"/>
      <c r="H6" s="419"/>
      <c r="I6" s="245" t="s">
        <v>843</v>
      </c>
      <c r="J6" s="416"/>
      <c r="K6" s="420"/>
      <c r="L6" s="421"/>
      <c r="M6" s="420"/>
      <c r="N6" s="418"/>
      <c r="O6" s="418"/>
    </row>
    <row r="7" spans="2:15" ht="12.75">
      <c r="B7" s="67" t="s">
        <v>57</v>
      </c>
      <c r="C7" s="34" t="s">
        <v>58</v>
      </c>
      <c r="D7" s="35" t="s">
        <v>63</v>
      </c>
      <c r="E7" s="36" t="s">
        <v>64</v>
      </c>
      <c r="F7" s="33"/>
      <c r="G7" s="418"/>
      <c r="H7" s="419"/>
      <c r="I7" s="245" t="s">
        <v>835</v>
      </c>
      <c r="J7" s="416"/>
      <c r="K7" s="420"/>
      <c r="L7" s="421"/>
      <c r="M7" s="420"/>
      <c r="N7" s="418"/>
      <c r="O7" s="418"/>
    </row>
    <row r="8" spans="2:15" ht="13.5" thickBot="1">
      <c r="B8" s="37"/>
      <c r="C8" s="39"/>
      <c r="D8" s="40"/>
      <c r="E8" s="38"/>
      <c r="F8" s="41"/>
      <c r="G8" s="370" t="s">
        <v>260</v>
      </c>
      <c r="H8" s="185" t="s">
        <v>260</v>
      </c>
      <c r="I8" s="185" t="s">
        <v>260</v>
      </c>
      <c r="J8" s="311" t="s">
        <v>260</v>
      </c>
      <c r="K8" s="242" t="s">
        <v>260</v>
      </c>
      <c r="L8" s="330" t="s">
        <v>260</v>
      </c>
      <c r="M8" s="242" t="s">
        <v>260</v>
      </c>
      <c r="N8" s="370" t="s">
        <v>260</v>
      </c>
      <c r="O8" s="191" t="s">
        <v>260</v>
      </c>
    </row>
    <row r="9" spans="2:25" ht="18.75" customHeight="1" thickTop="1">
      <c r="B9" s="237"/>
      <c r="C9" s="224"/>
      <c r="D9" s="224"/>
      <c r="E9" s="224"/>
      <c r="F9" s="225" t="s">
        <v>127</v>
      </c>
      <c r="G9" s="336">
        <f>G10+G14+G25</f>
        <v>138364000</v>
      </c>
      <c r="H9" s="263">
        <f>H10+H14+H25</f>
        <v>140782609.86</v>
      </c>
      <c r="I9" s="263">
        <f>I10+I14+I25</f>
        <v>58147106.510000005</v>
      </c>
      <c r="J9" s="312">
        <f>J10+J14+J25</f>
        <v>89945044.48</v>
      </c>
      <c r="K9" s="256">
        <f>K10+K14+K25</f>
        <v>129451900</v>
      </c>
      <c r="L9" s="299">
        <f>L10+L14+L25+L29</f>
        <v>138364000</v>
      </c>
      <c r="M9" s="256">
        <f>M10+M14+M25</f>
        <v>152300000</v>
      </c>
      <c r="N9" s="336">
        <f>N10+N14+N25</f>
        <v>245550000</v>
      </c>
      <c r="O9" s="264">
        <f>O10+O14+O25</f>
        <v>104767390.14</v>
      </c>
      <c r="P9" s="7"/>
      <c r="Q9" s="349"/>
      <c r="Y9" s="349"/>
    </row>
    <row r="10" spans="2:16" ht="18.75" customHeight="1">
      <c r="B10" s="238" t="s">
        <v>281</v>
      </c>
      <c r="C10" s="226"/>
      <c r="D10" s="226"/>
      <c r="E10" s="226"/>
      <c r="F10" s="227" t="s">
        <v>131</v>
      </c>
      <c r="G10" s="372">
        <f aca="true" t="shared" si="0" ref="G10:N12">G11</f>
        <v>1450000</v>
      </c>
      <c r="H10" s="265">
        <f t="shared" si="0"/>
        <v>1450000</v>
      </c>
      <c r="I10" s="265">
        <f t="shared" si="0"/>
        <v>787891.86</v>
      </c>
      <c r="J10" s="313">
        <f t="shared" si="0"/>
        <v>984147.49</v>
      </c>
      <c r="K10" s="266">
        <f t="shared" si="0"/>
        <v>1200000</v>
      </c>
      <c r="L10" s="306">
        <f>L11</f>
        <v>1450000</v>
      </c>
      <c r="M10" s="266">
        <f t="shared" si="0"/>
        <v>1550000</v>
      </c>
      <c r="N10" s="372">
        <f>N11</f>
        <v>1550000</v>
      </c>
      <c r="O10" s="267">
        <f>O11</f>
        <v>100000</v>
      </c>
      <c r="P10" s="368">
        <f>N10+N14</f>
        <v>3850000</v>
      </c>
    </row>
    <row r="11" spans="2:16" ht="18.75" customHeight="1">
      <c r="B11" s="239"/>
      <c r="C11" s="228">
        <v>2</v>
      </c>
      <c r="D11" s="226"/>
      <c r="E11" s="226"/>
      <c r="F11" s="227" t="s">
        <v>130</v>
      </c>
      <c r="G11" s="372">
        <f t="shared" si="0"/>
        <v>1450000</v>
      </c>
      <c r="H11" s="265">
        <f t="shared" si="0"/>
        <v>1450000</v>
      </c>
      <c r="I11" s="265">
        <f t="shared" si="0"/>
        <v>787891.86</v>
      </c>
      <c r="J11" s="313">
        <f t="shared" si="0"/>
        <v>984147.49</v>
      </c>
      <c r="K11" s="266">
        <f t="shared" si="0"/>
        <v>1200000</v>
      </c>
      <c r="L11" s="306">
        <f t="shared" si="0"/>
        <v>1450000</v>
      </c>
      <c r="M11" s="266">
        <f t="shared" si="0"/>
        <v>1550000</v>
      </c>
      <c r="N11" s="372">
        <f t="shared" si="0"/>
        <v>1550000</v>
      </c>
      <c r="O11" s="267">
        <f>O12</f>
        <v>100000</v>
      </c>
      <c r="P11" s="7"/>
    </row>
    <row r="12" spans="2:16" ht="18.75" customHeight="1">
      <c r="B12" s="239"/>
      <c r="C12" s="226"/>
      <c r="D12" s="228">
        <v>1</v>
      </c>
      <c r="E12" s="226"/>
      <c r="F12" s="227" t="s">
        <v>132</v>
      </c>
      <c r="G12" s="372">
        <f t="shared" si="0"/>
        <v>1450000</v>
      </c>
      <c r="H12" s="265">
        <f t="shared" si="0"/>
        <v>1450000</v>
      </c>
      <c r="I12" s="265">
        <f t="shared" si="0"/>
        <v>787891.86</v>
      </c>
      <c r="J12" s="313">
        <f t="shared" si="0"/>
        <v>984147.49</v>
      </c>
      <c r="K12" s="266">
        <f t="shared" si="0"/>
        <v>1200000</v>
      </c>
      <c r="L12" s="306">
        <f t="shared" si="0"/>
        <v>1450000</v>
      </c>
      <c r="M12" s="266">
        <f t="shared" si="0"/>
        <v>1550000</v>
      </c>
      <c r="N12" s="372">
        <f t="shared" si="0"/>
        <v>1550000</v>
      </c>
      <c r="O12" s="267">
        <f>O13</f>
        <v>100000</v>
      </c>
      <c r="P12" s="7"/>
    </row>
    <row r="13" spans="2:16" ht="18.75" customHeight="1">
      <c r="B13" s="239"/>
      <c r="C13" s="226"/>
      <c r="D13" s="226"/>
      <c r="E13" s="229" t="s">
        <v>281</v>
      </c>
      <c r="F13" s="230" t="s">
        <v>133</v>
      </c>
      <c r="G13" s="373">
        <v>1450000</v>
      </c>
      <c r="H13" s="268">
        <v>1450000</v>
      </c>
      <c r="I13" s="268">
        <v>787891.86</v>
      </c>
      <c r="J13" s="314">
        <v>984147.49</v>
      </c>
      <c r="K13" s="268">
        <v>1200000</v>
      </c>
      <c r="L13" s="307">
        <v>1450000</v>
      </c>
      <c r="M13" s="268">
        <v>1550000</v>
      </c>
      <c r="N13" s="373">
        <v>1550000</v>
      </c>
      <c r="O13" s="269">
        <f>N13-H13</f>
        <v>100000</v>
      </c>
      <c r="P13" s="7"/>
    </row>
    <row r="14" spans="2:15" ht="18.75" customHeight="1">
      <c r="B14" s="238" t="s">
        <v>282</v>
      </c>
      <c r="C14" s="226"/>
      <c r="D14" s="226"/>
      <c r="E14" s="226"/>
      <c r="F14" s="227" t="s">
        <v>128</v>
      </c>
      <c r="G14" s="372">
        <f aca="true" t="shared" si="1" ref="G14:O14">G15+G22</f>
        <v>7650000</v>
      </c>
      <c r="H14" s="265">
        <f t="shared" si="1"/>
        <v>8312836.13</v>
      </c>
      <c r="I14" s="265">
        <f t="shared" si="1"/>
        <v>902580.84</v>
      </c>
      <c r="J14" s="346">
        <f t="shared" si="1"/>
        <v>1181668.85</v>
      </c>
      <c r="K14" s="345">
        <f t="shared" si="1"/>
        <v>1400000</v>
      </c>
      <c r="L14" s="344">
        <f t="shared" si="1"/>
        <v>7650000</v>
      </c>
      <c r="M14" s="345">
        <f t="shared" si="1"/>
        <v>3580000</v>
      </c>
      <c r="N14" s="374">
        <f>N15+N22</f>
        <v>2300000</v>
      </c>
      <c r="O14" s="267">
        <f t="shared" si="1"/>
        <v>-6012836.13</v>
      </c>
    </row>
    <row r="15" spans="2:15" ht="18.75" customHeight="1">
      <c r="B15" s="239"/>
      <c r="C15" s="228">
        <v>1</v>
      </c>
      <c r="D15" s="226"/>
      <c r="E15" s="226"/>
      <c r="F15" s="227" t="s">
        <v>356</v>
      </c>
      <c r="G15" s="372">
        <f>G16</f>
        <v>1450000</v>
      </c>
      <c r="H15" s="265">
        <f>H16</f>
        <v>1450000</v>
      </c>
      <c r="I15" s="265">
        <f>I16</f>
        <v>902580.84</v>
      </c>
      <c r="J15" s="313">
        <f aca="true" t="shared" si="2" ref="J15:O15">J16</f>
        <v>1181668.85</v>
      </c>
      <c r="K15" s="266">
        <f t="shared" si="2"/>
        <v>1400000</v>
      </c>
      <c r="L15" s="306">
        <f t="shared" si="2"/>
        <v>1450000</v>
      </c>
      <c r="M15" s="266">
        <f t="shared" si="2"/>
        <v>2080000</v>
      </c>
      <c r="N15" s="372">
        <f>N16</f>
        <v>2300000</v>
      </c>
      <c r="O15" s="380">
        <f t="shared" si="2"/>
        <v>850000</v>
      </c>
    </row>
    <row r="16" spans="2:15" ht="18.75" customHeight="1">
      <c r="B16" s="239"/>
      <c r="C16" s="226"/>
      <c r="D16" s="228">
        <v>6</v>
      </c>
      <c r="E16" s="226"/>
      <c r="F16" s="227" t="s">
        <v>357</v>
      </c>
      <c r="G16" s="372">
        <f aca="true" t="shared" si="3" ref="G16:M16">G17+G18+G19+G21</f>
        <v>1450000</v>
      </c>
      <c r="H16" s="265">
        <f t="shared" si="3"/>
        <v>1450000</v>
      </c>
      <c r="I16" s="265">
        <f t="shared" si="3"/>
        <v>902580.84</v>
      </c>
      <c r="J16" s="313">
        <f t="shared" si="3"/>
        <v>1181668.85</v>
      </c>
      <c r="K16" s="266">
        <f>K17+K18+K19+K21</f>
        <v>1400000</v>
      </c>
      <c r="L16" s="306">
        <f>L17+L18+L19+L21</f>
        <v>1450000</v>
      </c>
      <c r="M16" s="266">
        <f t="shared" si="3"/>
        <v>2080000</v>
      </c>
      <c r="N16" s="372">
        <f>N17+N18+N19+N21</f>
        <v>2300000</v>
      </c>
      <c r="O16" s="267">
        <f>SUM(O17:O21)</f>
        <v>850000</v>
      </c>
    </row>
    <row r="17" spans="2:15" ht="18.75" customHeight="1">
      <c r="B17" s="239"/>
      <c r="C17" s="226"/>
      <c r="D17" s="226"/>
      <c r="E17" s="229" t="s">
        <v>281</v>
      </c>
      <c r="F17" s="230" t="s">
        <v>134</v>
      </c>
      <c r="G17" s="373">
        <v>630000</v>
      </c>
      <c r="H17" s="268">
        <v>630000</v>
      </c>
      <c r="I17" s="268">
        <v>478312.14</v>
      </c>
      <c r="J17" s="314">
        <v>413267.88</v>
      </c>
      <c r="K17" s="268">
        <v>700000</v>
      </c>
      <c r="L17" s="307">
        <v>630000</v>
      </c>
      <c r="M17" s="268">
        <v>800000</v>
      </c>
      <c r="N17" s="373">
        <v>900000</v>
      </c>
      <c r="O17" s="269">
        <f>N17-H17</f>
        <v>270000</v>
      </c>
    </row>
    <row r="18" spans="2:15" ht="18.75" customHeight="1">
      <c r="B18" s="239"/>
      <c r="C18" s="226"/>
      <c r="D18" s="228"/>
      <c r="E18" s="229" t="s">
        <v>282</v>
      </c>
      <c r="F18" s="230" t="s">
        <v>135</v>
      </c>
      <c r="G18" s="373">
        <v>20000</v>
      </c>
      <c r="H18" s="268">
        <v>20000</v>
      </c>
      <c r="I18" s="268">
        <v>2107.6</v>
      </c>
      <c r="J18" s="314">
        <v>12404</v>
      </c>
      <c r="K18" s="268">
        <v>20000</v>
      </c>
      <c r="L18" s="307">
        <v>20000</v>
      </c>
      <c r="M18" s="268">
        <v>30000</v>
      </c>
      <c r="N18" s="373">
        <v>120000</v>
      </c>
      <c r="O18" s="269">
        <f>N18-H18</f>
        <v>100000</v>
      </c>
    </row>
    <row r="19" spans="2:15" ht="18.75" customHeight="1">
      <c r="B19" s="239"/>
      <c r="C19" s="226"/>
      <c r="D19" s="226"/>
      <c r="E19" s="229" t="s">
        <v>283</v>
      </c>
      <c r="F19" s="230" t="s">
        <v>136</v>
      </c>
      <c r="G19" s="373">
        <v>500000</v>
      </c>
      <c r="H19" s="268">
        <v>500000</v>
      </c>
      <c r="I19" s="268">
        <v>248197.26</v>
      </c>
      <c r="J19" s="314">
        <v>646213.64</v>
      </c>
      <c r="K19" s="268">
        <v>400000</v>
      </c>
      <c r="L19" s="307">
        <v>500000</v>
      </c>
      <c r="M19" s="268">
        <v>700000</v>
      </c>
      <c r="N19" s="373">
        <v>1000000</v>
      </c>
      <c r="O19" s="269">
        <f>N19-H19</f>
        <v>500000</v>
      </c>
    </row>
    <row r="20" spans="2:15" ht="18.75" customHeight="1">
      <c r="B20" s="239"/>
      <c r="C20" s="226"/>
      <c r="D20" s="226"/>
      <c r="E20" s="229" t="s">
        <v>284</v>
      </c>
      <c r="F20" s="230" t="s">
        <v>137</v>
      </c>
      <c r="G20" s="373"/>
      <c r="H20" s="270"/>
      <c r="I20" s="270"/>
      <c r="J20" s="314"/>
      <c r="K20" s="268"/>
      <c r="L20" s="307"/>
      <c r="M20" s="268"/>
      <c r="N20" s="373"/>
      <c r="O20" s="267"/>
    </row>
    <row r="21" spans="2:15" ht="18.75" customHeight="1">
      <c r="B21" s="239"/>
      <c r="C21" s="226"/>
      <c r="D21" s="226"/>
      <c r="E21" s="231"/>
      <c r="F21" s="230" t="s">
        <v>138</v>
      </c>
      <c r="G21" s="373">
        <v>300000</v>
      </c>
      <c r="H21" s="268">
        <v>300000</v>
      </c>
      <c r="I21" s="268">
        <v>173963.84</v>
      </c>
      <c r="J21" s="314">
        <v>109783.33</v>
      </c>
      <c r="K21" s="268">
        <v>280000</v>
      </c>
      <c r="L21" s="307">
        <v>300000</v>
      </c>
      <c r="M21" s="268">
        <v>550000</v>
      </c>
      <c r="N21" s="373">
        <v>280000</v>
      </c>
      <c r="O21" s="269">
        <f>N21-H21</f>
        <v>-20000</v>
      </c>
    </row>
    <row r="22" spans="2:15" ht="18.75" customHeight="1">
      <c r="B22" s="239"/>
      <c r="C22" s="228">
        <v>6</v>
      </c>
      <c r="D22" s="226"/>
      <c r="E22" s="229"/>
      <c r="F22" s="227" t="s">
        <v>866</v>
      </c>
      <c r="G22" s="372">
        <f>G23</f>
        <v>6200000</v>
      </c>
      <c r="H22" s="266">
        <f>H23</f>
        <v>6862836.13</v>
      </c>
      <c r="I22" s="306"/>
      <c r="J22" s="266">
        <f aca="true" t="shared" si="4" ref="J22:N23">J23</f>
        <v>0</v>
      </c>
      <c r="K22" s="306">
        <f t="shared" si="4"/>
        <v>0</v>
      </c>
      <c r="L22" s="313">
        <f t="shared" si="4"/>
        <v>6200000</v>
      </c>
      <c r="M22" s="266">
        <f t="shared" si="4"/>
        <v>1500000</v>
      </c>
      <c r="N22" s="372">
        <f t="shared" si="4"/>
        <v>0</v>
      </c>
      <c r="O22" s="267">
        <f>N22-H22</f>
        <v>-6862836.13</v>
      </c>
    </row>
    <row r="23" spans="2:15" ht="18.75" customHeight="1">
      <c r="B23" s="239"/>
      <c r="C23" s="226"/>
      <c r="D23" s="228">
        <v>7</v>
      </c>
      <c r="E23" s="229"/>
      <c r="F23" s="227" t="s">
        <v>867</v>
      </c>
      <c r="G23" s="372">
        <f>G24</f>
        <v>6200000</v>
      </c>
      <c r="H23" s="266">
        <f>H24</f>
        <v>6862836.13</v>
      </c>
      <c r="I23" s="306"/>
      <c r="J23" s="266">
        <f t="shared" si="4"/>
        <v>0</v>
      </c>
      <c r="K23" s="306">
        <f t="shared" si="4"/>
        <v>0</v>
      </c>
      <c r="L23" s="313">
        <f t="shared" si="4"/>
        <v>6200000</v>
      </c>
      <c r="M23" s="266">
        <f t="shared" si="4"/>
        <v>1500000</v>
      </c>
      <c r="N23" s="372">
        <f t="shared" si="4"/>
        <v>0</v>
      </c>
      <c r="O23" s="269">
        <f>N23-H23</f>
        <v>-6862836.13</v>
      </c>
    </row>
    <row r="24" spans="2:15" ht="18.75" customHeight="1">
      <c r="B24" s="239"/>
      <c r="C24" s="226"/>
      <c r="D24" s="226"/>
      <c r="E24" s="229" t="s">
        <v>286</v>
      </c>
      <c r="F24" s="230" t="s">
        <v>868</v>
      </c>
      <c r="G24" s="373">
        <v>6200000</v>
      </c>
      <c r="H24" s="268">
        <v>6862836.13</v>
      </c>
      <c r="I24" s="268"/>
      <c r="J24" s="314">
        <v>0</v>
      </c>
      <c r="K24" s="268">
        <v>0</v>
      </c>
      <c r="L24" s="307">
        <v>6200000</v>
      </c>
      <c r="M24" s="268">
        <v>1500000</v>
      </c>
      <c r="N24" s="373">
        <v>0</v>
      </c>
      <c r="O24" s="269">
        <f>N24-H24</f>
        <v>-6862836.13</v>
      </c>
    </row>
    <row r="25" spans="2:15" ht="18.75" customHeight="1">
      <c r="B25" s="238" t="s">
        <v>284</v>
      </c>
      <c r="C25" s="228"/>
      <c r="D25" s="228"/>
      <c r="E25" s="228"/>
      <c r="F25" s="227" t="s">
        <v>139</v>
      </c>
      <c r="G25" s="372">
        <f aca="true" t="shared" si="5" ref="G25:N27">G26</f>
        <v>129264000</v>
      </c>
      <c r="H25" s="265">
        <f t="shared" si="5"/>
        <v>131019773.73</v>
      </c>
      <c r="I25" s="265">
        <f t="shared" si="5"/>
        <v>56456633.81</v>
      </c>
      <c r="J25" s="313">
        <f t="shared" si="5"/>
        <v>87779228.14</v>
      </c>
      <c r="K25" s="266">
        <f t="shared" si="5"/>
        <v>126851900</v>
      </c>
      <c r="L25" s="306">
        <f t="shared" si="5"/>
        <v>129264000</v>
      </c>
      <c r="M25" s="266">
        <f t="shared" si="5"/>
        <v>147170000</v>
      </c>
      <c r="N25" s="372">
        <f t="shared" si="5"/>
        <v>241700000</v>
      </c>
      <c r="O25" s="267">
        <f>O26</f>
        <v>110680226.27</v>
      </c>
    </row>
    <row r="26" spans="2:15" ht="18.75" customHeight="1">
      <c r="B26" s="239"/>
      <c r="C26" s="228">
        <v>2</v>
      </c>
      <c r="D26" s="228"/>
      <c r="E26" s="228"/>
      <c r="F26" s="227" t="s">
        <v>140</v>
      </c>
      <c r="G26" s="372">
        <f t="shared" si="5"/>
        <v>129264000</v>
      </c>
      <c r="H26" s="265">
        <f t="shared" si="5"/>
        <v>131019773.73</v>
      </c>
      <c r="I26" s="265">
        <f t="shared" si="5"/>
        <v>56456633.81</v>
      </c>
      <c r="J26" s="313">
        <f t="shared" si="5"/>
        <v>87779228.14</v>
      </c>
      <c r="K26" s="266">
        <f t="shared" si="5"/>
        <v>126851900</v>
      </c>
      <c r="L26" s="306">
        <f t="shared" si="5"/>
        <v>129264000</v>
      </c>
      <c r="M26" s="266">
        <f t="shared" si="5"/>
        <v>147170000</v>
      </c>
      <c r="N26" s="372">
        <f t="shared" si="5"/>
        <v>241700000</v>
      </c>
      <c r="O26" s="267">
        <f>O27</f>
        <v>110680226.27</v>
      </c>
    </row>
    <row r="27" spans="2:15" ht="18.75" customHeight="1">
      <c r="B27" s="239"/>
      <c r="C27" s="228"/>
      <c r="D27" s="228">
        <v>1</v>
      </c>
      <c r="E27" s="228"/>
      <c r="F27" s="227" t="s">
        <v>141</v>
      </c>
      <c r="G27" s="372">
        <f t="shared" si="5"/>
        <v>129264000</v>
      </c>
      <c r="H27" s="265">
        <f t="shared" si="5"/>
        <v>131019773.73</v>
      </c>
      <c r="I27" s="265">
        <f t="shared" si="5"/>
        <v>56456633.81</v>
      </c>
      <c r="J27" s="313">
        <f t="shared" si="5"/>
        <v>87779228.14</v>
      </c>
      <c r="K27" s="266">
        <f t="shared" si="5"/>
        <v>126851900</v>
      </c>
      <c r="L27" s="306">
        <f t="shared" si="5"/>
        <v>129264000</v>
      </c>
      <c r="M27" s="266">
        <f t="shared" si="5"/>
        <v>147170000</v>
      </c>
      <c r="N27" s="372">
        <f t="shared" si="5"/>
        <v>241700000</v>
      </c>
      <c r="O27" s="267">
        <f>O28</f>
        <v>110680226.27</v>
      </c>
    </row>
    <row r="28" spans="2:19" ht="18.75" customHeight="1" thickBot="1">
      <c r="B28" s="235"/>
      <c r="C28" s="236"/>
      <c r="D28" s="232"/>
      <c r="E28" s="233">
        <v>1</v>
      </c>
      <c r="F28" s="234" t="s">
        <v>142</v>
      </c>
      <c r="G28" s="375">
        <v>129264000</v>
      </c>
      <c r="H28" s="271">
        <v>131019773.73</v>
      </c>
      <c r="I28" s="271">
        <v>56456633.81</v>
      </c>
      <c r="J28" s="315">
        <v>87779228.14</v>
      </c>
      <c r="K28" s="271">
        <v>126851900</v>
      </c>
      <c r="L28" s="308">
        <v>129264000</v>
      </c>
      <c r="M28" s="271">
        <v>147170000</v>
      </c>
      <c r="N28" s="375">
        <f>241700000</f>
        <v>241700000</v>
      </c>
      <c r="O28" s="402">
        <f>N28-H28</f>
        <v>110680226.27</v>
      </c>
      <c r="P28" s="93"/>
      <c r="Q28" s="22">
        <f>(N28-H28)/H28*100</f>
        <v>84.47597115996027</v>
      </c>
      <c r="S28" s="349">
        <f>N28-241700000</f>
        <v>0</v>
      </c>
    </row>
    <row r="29" spans="2:15" ht="13.5" thickTop="1">
      <c r="B29" s="42"/>
      <c r="C29" s="42"/>
      <c r="D29" s="42"/>
      <c r="E29" s="42"/>
      <c r="F29" s="10"/>
      <c r="G29" s="376"/>
      <c r="H29" s="186"/>
      <c r="I29" s="186"/>
      <c r="J29" s="316"/>
      <c r="K29" s="254"/>
      <c r="L29" s="304"/>
      <c r="M29" s="254"/>
      <c r="N29" s="376"/>
      <c r="O29" s="186"/>
    </row>
  </sheetData>
  <sheetProtection/>
  <mergeCells count="10">
    <mergeCell ref="B5:E5"/>
    <mergeCell ref="J5:J7"/>
    <mergeCell ref="O5:O7"/>
    <mergeCell ref="G5:G7"/>
    <mergeCell ref="H5:H7"/>
    <mergeCell ref="M5:M7"/>
    <mergeCell ref="N5:N7"/>
    <mergeCell ref="K5:K7"/>
    <mergeCell ref="L5:L7"/>
    <mergeCell ref="B6:E6"/>
  </mergeCells>
  <printOptions/>
  <pageMargins left="0.2755905511811024" right="0.1968503937007874" top="0.5905511811023623" bottom="0.55" header="0.3937007874015748" footer="0.35"/>
  <pageSetup firstPageNumber="12" useFirstPageNumber="1" horizontalDpi="600" verticalDpi="600" orientation="landscape" paperSize="9" r:id="rId1"/>
  <headerFooter alignWithMargins="0">
    <oddFooter>&amp;C
 &amp;P</oddFooter>
  </headerFooter>
</worksheet>
</file>

<file path=xl/worksheets/sheet5.xml><?xml version="1.0" encoding="utf-8"?>
<worksheet xmlns="http://schemas.openxmlformats.org/spreadsheetml/2006/main" xmlns:r="http://schemas.openxmlformats.org/officeDocument/2006/relationships">
  <sheetPr>
    <tabColor theme="2" tint="-0.4999699890613556"/>
  </sheetPr>
  <dimension ref="A1:L141"/>
  <sheetViews>
    <sheetView showGridLines="0" zoomScalePageLayoutView="0" workbookViewId="0" topLeftCell="A1">
      <selection activeCell="A1" sqref="A1"/>
    </sheetView>
  </sheetViews>
  <sheetFormatPr defaultColWidth="9.140625" defaultRowHeight="12.75"/>
  <cols>
    <col min="1" max="1" width="3.140625" style="110" customWidth="1"/>
    <col min="2" max="2" width="3.28125" style="110" customWidth="1"/>
    <col min="3" max="3" width="3.140625" style="110" customWidth="1"/>
    <col min="4" max="4" width="3.28125" style="110" customWidth="1"/>
    <col min="5" max="5" width="3.140625" style="110" customWidth="1"/>
    <col min="6" max="7" width="4.8515625" style="110" customWidth="1"/>
    <col min="8" max="8" width="60.421875" style="110" customWidth="1"/>
    <col min="9" max="9" width="12.421875" style="110" customWidth="1"/>
    <col min="10" max="10" width="13.28125" style="110" customWidth="1"/>
    <col min="11" max="11" width="13.28125" style="172" customWidth="1"/>
    <col min="12" max="12" width="13.140625" style="172" customWidth="1"/>
    <col min="13" max="16384" width="9.140625" style="110" customWidth="1"/>
  </cols>
  <sheetData>
    <row r="1" spans="3:12" ht="12">
      <c r="C1" s="425" t="s">
        <v>526</v>
      </c>
      <c r="D1" s="425"/>
      <c r="E1" s="425"/>
      <c r="F1" s="425"/>
      <c r="G1" s="425"/>
      <c r="H1" s="425"/>
      <c r="I1" s="425"/>
      <c r="J1" s="425"/>
      <c r="K1" s="425"/>
      <c r="L1" s="425"/>
    </row>
    <row r="2" spans="3:12" ht="12">
      <c r="C2" s="429" t="s">
        <v>358</v>
      </c>
      <c r="D2" s="429"/>
      <c r="E2" s="429"/>
      <c r="F2" s="429"/>
      <c r="G2" s="429"/>
      <c r="H2" s="429"/>
      <c r="I2" s="429"/>
      <c r="J2" s="429"/>
      <c r="K2" s="429"/>
      <c r="L2" s="429"/>
    </row>
    <row r="3" spans="3:12" ht="12">
      <c r="C3" s="111"/>
      <c r="D3" s="111"/>
      <c r="E3" s="111"/>
      <c r="F3" s="111"/>
      <c r="G3" s="111"/>
      <c r="H3" s="111"/>
      <c r="I3" s="111"/>
      <c r="J3" s="111"/>
      <c r="K3" s="111"/>
      <c r="L3" s="111"/>
    </row>
    <row r="4" spans="1:12" ht="12">
      <c r="A4" s="430" t="s">
        <v>349</v>
      </c>
      <c r="B4" s="431"/>
      <c r="C4" s="430" t="s">
        <v>350</v>
      </c>
      <c r="D4" s="442"/>
      <c r="E4" s="431"/>
      <c r="F4" s="436" t="s">
        <v>351</v>
      </c>
      <c r="G4" s="437"/>
      <c r="H4" s="426" t="s">
        <v>359</v>
      </c>
      <c r="I4" s="426" t="s">
        <v>360</v>
      </c>
      <c r="J4" s="426" t="s">
        <v>361</v>
      </c>
      <c r="K4" s="445" t="s">
        <v>378</v>
      </c>
      <c r="L4" s="426" t="s">
        <v>56</v>
      </c>
    </row>
    <row r="5" spans="1:12" ht="12">
      <c r="A5" s="432"/>
      <c r="B5" s="433"/>
      <c r="C5" s="432"/>
      <c r="D5" s="443"/>
      <c r="E5" s="433"/>
      <c r="F5" s="438"/>
      <c r="G5" s="439"/>
      <c r="H5" s="427"/>
      <c r="I5" s="427"/>
      <c r="J5" s="427"/>
      <c r="K5" s="446"/>
      <c r="L5" s="427"/>
    </row>
    <row r="6" spans="1:12" ht="12">
      <c r="A6" s="432"/>
      <c r="B6" s="433"/>
      <c r="C6" s="432"/>
      <c r="D6" s="443"/>
      <c r="E6" s="433"/>
      <c r="F6" s="438"/>
      <c r="G6" s="439"/>
      <c r="H6" s="427"/>
      <c r="I6" s="427"/>
      <c r="J6" s="427"/>
      <c r="K6" s="446"/>
      <c r="L6" s="427"/>
    </row>
    <row r="7" spans="1:12" ht="12">
      <c r="A7" s="432"/>
      <c r="B7" s="433"/>
      <c r="C7" s="432"/>
      <c r="D7" s="443"/>
      <c r="E7" s="433"/>
      <c r="F7" s="440"/>
      <c r="G7" s="441"/>
      <c r="H7" s="427"/>
      <c r="I7" s="427"/>
      <c r="J7" s="427"/>
      <c r="K7" s="446"/>
      <c r="L7" s="427"/>
    </row>
    <row r="8" spans="1:12" ht="19.5" customHeight="1">
      <c r="A8" s="434"/>
      <c r="B8" s="435"/>
      <c r="C8" s="434"/>
      <c r="D8" s="444"/>
      <c r="E8" s="435"/>
      <c r="F8" s="112">
        <v>2021</v>
      </c>
      <c r="G8" s="112">
        <v>2022</v>
      </c>
      <c r="H8" s="428"/>
      <c r="I8" s="428"/>
      <c r="J8" s="428"/>
      <c r="K8" s="447"/>
      <c r="L8" s="428"/>
    </row>
    <row r="9" spans="1:12" ht="12">
      <c r="A9" s="113">
        <v>32</v>
      </c>
      <c r="B9" s="113"/>
      <c r="C9" s="114" t="s">
        <v>85</v>
      </c>
      <c r="D9" s="114" t="s">
        <v>416</v>
      </c>
      <c r="E9" s="114" t="s">
        <v>417</v>
      </c>
      <c r="G9" s="115"/>
      <c r="H9" s="116" t="s">
        <v>81</v>
      </c>
      <c r="I9" s="117"/>
      <c r="J9" s="117"/>
      <c r="K9" s="118"/>
      <c r="L9" s="119"/>
    </row>
    <row r="10" spans="1:12" ht="12">
      <c r="A10" s="120"/>
      <c r="B10" s="120"/>
      <c r="C10" s="121"/>
      <c r="D10" s="121"/>
      <c r="E10" s="121"/>
      <c r="G10" s="115"/>
      <c r="H10" s="122"/>
      <c r="I10" s="122"/>
      <c r="J10" s="122"/>
      <c r="K10" s="119"/>
      <c r="L10" s="119"/>
    </row>
    <row r="11" spans="1:12" ht="15.75" customHeight="1">
      <c r="A11" s="123"/>
      <c r="B11" s="123"/>
      <c r="C11" s="123"/>
      <c r="D11" s="123"/>
      <c r="E11" s="123"/>
      <c r="F11" s="124"/>
      <c r="G11" s="115"/>
      <c r="H11" s="125" t="s">
        <v>408</v>
      </c>
      <c r="I11" s="126"/>
      <c r="J11" s="127"/>
      <c r="K11" s="126"/>
      <c r="L11" s="128"/>
    </row>
    <row r="12" spans="1:12" ht="15.75" customHeight="1">
      <c r="A12" s="123"/>
      <c r="B12" s="123"/>
      <c r="C12" s="123"/>
      <c r="D12" s="123"/>
      <c r="E12" s="123"/>
      <c r="F12" s="124">
        <v>1</v>
      </c>
      <c r="G12" s="115">
        <v>1</v>
      </c>
      <c r="H12" s="129" t="s">
        <v>409</v>
      </c>
      <c r="I12" s="127" t="s">
        <v>57</v>
      </c>
      <c r="J12" s="127" t="s">
        <v>410</v>
      </c>
      <c r="K12" s="127" t="s">
        <v>86</v>
      </c>
      <c r="L12" s="127"/>
    </row>
    <row r="13" spans="1:12" ht="15.75" customHeight="1">
      <c r="A13" s="123"/>
      <c r="B13" s="123"/>
      <c r="C13" s="123"/>
      <c r="D13" s="123"/>
      <c r="E13" s="123"/>
      <c r="F13" s="124">
        <v>1</v>
      </c>
      <c r="G13" s="130">
        <v>1</v>
      </c>
      <c r="H13" s="131" t="s">
        <v>418</v>
      </c>
      <c r="I13" s="127" t="s">
        <v>58</v>
      </c>
      <c r="J13" s="127" t="s">
        <v>411</v>
      </c>
      <c r="K13" s="127" t="s">
        <v>87</v>
      </c>
      <c r="L13" s="127" t="s">
        <v>412</v>
      </c>
    </row>
    <row r="14" spans="1:12" ht="15.75" customHeight="1">
      <c r="A14" s="123"/>
      <c r="B14" s="123"/>
      <c r="C14" s="123"/>
      <c r="D14" s="123"/>
      <c r="E14" s="123"/>
      <c r="F14" s="124">
        <v>1</v>
      </c>
      <c r="G14" s="130">
        <v>1</v>
      </c>
      <c r="H14" s="131" t="s">
        <v>419</v>
      </c>
      <c r="I14" s="127" t="s">
        <v>63</v>
      </c>
      <c r="J14" s="127" t="s">
        <v>413</v>
      </c>
      <c r="K14" s="127" t="s">
        <v>376</v>
      </c>
      <c r="L14" s="127" t="s">
        <v>412</v>
      </c>
    </row>
    <row r="15" spans="1:12" ht="15.75" customHeight="1">
      <c r="A15" s="123"/>
      <c r="B15" s="123"/>
      <c r="C15" s="123"/>
      <c r="D15" s="123"/>
      <c r="E15" s="123"/>
      <c r="F15" s="124">
        <v>1</v>
      </c>
      <c r="G15" s="130">
        <v>1</v>
      </c>
      <c r="H15" s="132" t="s">
        <v>420</v>
      </c>
      <c r="I15" s="127" t="s">
        <v>63</v>
      </c>
      <c r="J15" s="127" t="s">
        <v>413</v>
      </c>
      <c r="K15" s="127" t="s">
        <v>376</v>
      </c>
      <c r="L15" s="127" t="s">
        <v>412</v>
      </c>
    </row>
    <row r="16" spans="1:12" ht="15.75" customHeight="1">
      <c r="A16" s="123"/>
      <c r="B16" s="123"/>
      <c r="C16" s="123"/>
      <c r="D16" s="123"/>
      <c r="E16" s="123"/>
      <c r="F16" s="124">
        <v>1</v>
      </c>
      <c r="G16" s="130">
        <v>1</v>
      </c>
      <c r="H16" s="133" t="s">
        <v>421</v>
      </c>
      <c r="I16" s="127" t="s">
        <v>63</v>
      </c>
      <c r="J16" s="127" t="s">
        <v>413</v>
      </c>
      <c r="K16" s="127" t="s">
        <v>376</v>
      </c>
      <c r="L16" s="127" t="s">
        <v>414</v>
      </c>
    </row>
    <row r="17" spans="1:12" ht="15.75" customHeight="1">
      <c r="A17" s="123"/>
      <c r="B17" s="123"/>
      <c r="C17" s="123"/>
      <c r="D17" s="123"/>
      <c r="E17" s="123"/>
      <c r="F17" s="124">
        <v>1</v>
      </c>
      <c r="G17" s="130">
        <v>1</v>
      </c>
      <c r="H17" s="131" t="s">
        <v>422</v>
      </c>
      <c r="I17" s="127" t="s">
        <v>63</v>
      </c>
      <c r="J17" s="127" t="s">
        <v>413</v>
      </c>
      <c r="K17" s="127" t="s">
        <v>376</v>
      </c>
      <c r="L17" s="127" t="s">
        <v>414</v>
      </c>
    </row>
    <row r="18" spans="1:12" ht="15.75" customHeight="1">
      <c r="A18" s="123"/>
      <c r="B18" s="123"/>
      <c r="C18" s="123"/>
      <c r="D18" s="123"/>
      <c r="E18" s="123"/>
      <c r="F18" s="124">
        <v>1</v>
      </c>
      <c r="G18" s="130">
        <v>1</v>
      </c>
      <c r="H18" s="131" t="s">
        <v>423</v>
      </c>
      <c r="I18" s="127" t="s">
        <v>63</v>
      </c>
      <c r="J18" s="127" t="s">
        <v>413</v>
      </c>
      <c r="K18" s="127" t="s">
        <v>376</v>
      </c>
      <c r="L18" s="127"/>
    </row>
    <row r="19" spans="1:12" ht="15.75" customHeight="1">
      <c r="A19" s="123"/>
      <c r="B19" s="123"/>
      <c r="C19" s="123"/>
      <c r="D19" s="123"/>
      <c r="E19" s="123"/>
      <c r="F19" s="124">
        <v>1</v>
      </c>
      <c r="G19" s="130">
        <v>1</v>
      </c>
      <c r="H19" s="131" t="s">
        <v>424</v>
      </c>
      <c r="I19" s="127" t="s">
        <v>63</v>
      </c>
      <c r="J19" s="127" t="s">
        <v>413</v>
      </c>
      <c r="K19" s="134" t="s">
        <v>376</v>
      </c>
      <c r="L19" s="127" t="s">
        <v>412</v>
      </c>
    </row>
    <row r="20" spans="1:12" ht="15.75" customHeight="1">
      <c r="A20" s="123"/>
      <c r="B20" s="123"/>
      <c r="C20" s="123"/>
      <c r="D20" s="123"/>
      <c r="E20" s="123"/>
      <c r="F20" s="124">
        <v>1</v>
      </c>
      <c r="G20" s="130">
        <v>1</v>
      </c>
      <c r="H20" s="131" t="s">
        <v>425</v>
      </c>
      <c r="I20" s="127" t="s">
        <v>64</v>
      </c>
      <c r="J20" s="127" t="s">
        <v>415</v>
      </c>
      <c r="K20" s="127" t="s">
        <v>88</v>
      </c>
      <c r="L20" s="127" t="s">
        <v>412</v>
      </c>
    </row>
    <row r="21" spans="1:12" ht="15.75" customHeight="1">
      <c r="A21" s="123"/>
      <c r="B21" s="123"/>
      <c r="C21" s="123"/>
      <c r="D21" s="123"/>
      <c r="E21" s="123"/>
      <c r="F21" s="124">
        <v>1</v>
      </c>
      <c r="G21" s="130">
        <v>1</v>
      </c>
      <c r="H21" s="131" t="s">
        <v>426</v>
      </c>
      <c r="I21" s="127" t="s">
        <v>64</v>
      </c>
      <c r="J21" s="127" t="s">
        <v>415</v>
      </c>
      <c r="K21" s="127" t="s">
        <v>88</v>
      </c>
      <c r="L21" s="127" t="s">
        <v>412</v>
      </c>
    </row>
    <row r="22" spans="1:12" ht="15.75" customHeight="1">
      <c r="A22" s="123"/>
      <c r="B22" s="123"/>
      <c r="C22" s="123"/>
      <c r="D22" s="123"/>
      <c r="E22" s="123"/>
      <c r="F22" s="124">
        <v>1</v>
      </c>
      <c r="G22" s="130">
        <v>1</v>
      </c>
      <c r="H22" s="132" t="s">
        <v>427</v>
      </c>
      <c r="I22" s="127" t="s">
        <v>64</v>
      </c>
      <c r="J22" s="127" t="s">
        <v>415</v>
      </c>
      <c r="K22" s="127" t="s">
        <v>88</v>
      </c>
      <c r="L22" s="127" t="s">
        <v>412</v>
      </c>
    </row>
    <row r="23" spans="1:12" ht="15.75" customHeight="1">
      <c r="A23" s="123"/>
      <c r="B23" s="123"/>
      <c r="C23" s="123"/>
      <c r="D23" s="123"/>
      <c r="E23" s="123"/>
      <c r="F23" s="124">
        <v>1</v>
      </c>
      <c r="G23" s="130">
        <v>1</v>
      </c>
      <c r="H23" s="131" t="s">
        <v>428</v>
      </c>
      <c r="I23" s="127" t="s">
        <v>64</v>
      </c>
      <c r="J23" s="127" t="s">
        <v>415</v>
      </c>
      <c r="K23" s="127" t="s">
        <v>88</v>
      </c>
      <c r="L23" s="127" t="s">
        <v>412</v>
      </c>
    </row>
    <row r="24" spans="1:12" ht="15.75" customHeight="1">
      <c r="A24" s="123"/>
      <c r="B24" s="123"/>
      <c r="C24" s="123"/>
      <c r="D24" s="123"/>
      <c r="E24" s="123"/>
      <c r="F24" s="124">
        <v>1</v>
      </c>
      <c r="G24" s="130">
        <v>1</v>
      </c>
      <c r="H24" s="131" t="s">
        <v>429</v>
      </c>
      <c r="I24" s="127" t="s">
        <v>64</v>
      </c>
      <c r="J24" s="127" t="s">
        <v>415</v>
      </c>
      <c r="K24" s="127" t="s">
        <v>88</v>
      </c>
      <c r="L24" s="127" t="s">
        <v>412</v>
      </c>
    </row>
    <row r="25" spans="1:12" ht="15.75" customHeight="1">
      <c r="A25" s="123"/>
      <c r="B25" s="123"/>
      <c r="C25" s="123"/>
      <c r="D25" s="123"/>
      <c r="E25" s="123"/>
      <c r="F25" s="124">
        <v>3</v>
      </c>
      <c r="G25" s="130">
        <v>3</v>
      </c>
      <c r="H25" s="131" t="s">
        <v>430</v>
      </c>
      <c r="I25" s="127" t="s">
        <v>64</v>
      </c>
      <c r="J25" s="127" t="s">
        <v>415</v>
      </c>
      <c r="K25" s="127" t="s">
        <v>88</v>
      </c>
      <c r="L25" s="127" t="s">
        <v>553</v>
      </c>
    </row>
    <row r="26" spans="1:12" ht="15.75" customHeight="1">
      <c r="A26" s="123"/>
      <c r="B26" s="123"/>
      <c r="C26" s="123"/>
      <c r="D26" s="123"/>
      <c r="E26" s="123"/>
      <c r="F26" s="124">
        <v>1</v>
      </c>
      <c r="G26" s="130">
        <v>1</v>
      </c>
      <c r="H26" s="131" t="s">
        <v>431</v>
      </c>
      <c r="I26" s="127" t="s">
        <v>64</v>
      </c>
      <c r="J26" s="127" t="s">
        <v>415</v>
      </c>
      <c r="K26" s="127" t="s">
        <v>88</v>
      </c>
      <c r="L26" s="127"/>
    </row>
    <row r="27" spans="1:12" ht="15.75" customHeight="1">
      <c r="A27" s="123"/>
      <c r="B27" s="123"/>
      <c r="C27" s="123"/>
      <c r="D27" s="123"/>
      <c r="E27" s="123"/>
      <c r="F27" s="124">
        <v>1</v>
      </c>
      <c r="G27" s="130">
        <v>1</v>
      </c>
      <c r="H27" s="131" t="s">
        <v>432</v>
      </c>
      <c r="I27" s="127" t="s">
        <v>64</v>
      </c>
      <c r="J27" s="127" t="s">
        <v>415</v>
      </c>
      <c r="K27" s="127" t="s">
        <v>88</v>
      </c>
      <c r="L27" s="127" t="s">
        <v>412</v>
      </c>
    </row>
    <row r="28" spans="1:12" ht="15.75" customHeight="1">
      <c r="A28" s="123"/>
      <c r="B28" s="123"/>
      <c r="C28" s="123"/>
      <c r="D28" s="123"/>
      <c r="E28" s="123"/>
      <c r="F28" s="124">
        <v>1</v>
      </c>
      <c r="G28" s="130">
        <v>1</v>
      </c>
      <c r="H28" s="131" t="s">
        <v>433</v>
      </c>
      <c r="I28" s="127" t="s">
        <v>64</v>
      </c>
      <c r="J28" s="127" t="s">
        <v>415</v>
      </c>
      <c r="K28" s="127" t="s">
        <v>88</v>
      </c>
      <c r="L28" s="127" t="s">
        <v>412</v>
      </c>
    </row>
    <row r="29" spans="1:12" ht="15.75" customHeight="1">
      <c r="A29" s="123"/>
      <c r="B29" s="123"/>
      <c r="C29" s="123"/>
      <c r="D29" s="123"/>
      <c r="E29" s="123"/>
      <c r="F29" s="124">
        <v>1</v>
      </c>
      <c r="G29" s="130">
        <v>1</v>
      </c>
      <c r="H29" s="131" t="s">
        <v>434</v>
      </c>
      <c r="I29" s="127" t="s">
        <v>64</v>
      </c>
      <c r="J29" s="127" t="s">
        <v>415</v>
      </c>
      <c r="K29" s="127" t="s">
        <v>88</v>
      </c>
      <c r="L29" s="127" t="s">
        <v>412</v>
      </c>
    </row>
    <row r="30" spans="1:12" ht="15.75" customHeight="1">
      <c r="A30" s="123"/>
      <c r="B30" s="123"/>
      <c r="C30" s="123"/>
      <c r="D30" s="123"/>
      <c r="E30" s="123"/>
      <c r="F30" s="124">
        <v>1</v>
      </c>
      <c r="G30" s="130">
        <v>1</v>
      </c>
      <c r="H30" s="131" t="s">
        <v>435</v>
      </c>
      <c r="I30" s="127" t="s">
        <v>64</v>
      </c>
      <c r="J30" s="127" t="s">
        <v>415</v>
      </c>
      <c r="K30" s="127" t="s">
        <v>88</v>
      </c>
      <c r="L30" s="193" t="s">
        <v>412</v>
      </c>
    </row>
    <row r="31" spans="1:12" ht="15.75" customHeight="1">
      <c r="A31" s="123"/>
      <c r="B31" s="123"/>
      <c r="C31" s="123"/>
      <c r="D31" s="123"/>
      <c r="E31" s="123"/>
      <c r="F31" s="124">
        <v>1</v>
      </c>
      <c r="G31" s="130">
        <v>1</v>
      </c>
      <c r="H31" s="131" t="s">
        <v>436</v>
      </c>
      <c r="I31" s="127" t="s">
        <v>64</v>
      </c>
      <c r="J31" s="127" t="s">
        <v>415</v>
      </c>
      <c r="K31" s="127" t="s">
        <v>88</v>
      </c>
      <c r="L31" s="127" t="s">
        <v>412</v>
      </c>
    </row>
    <row r="32" spans="1:12" ht="15.75" customHeight="1">
      <c r="A32" s="123"/>
      <c r="B32" s="123"/>
      <c r="C32" s="123"/>
      <c r="D32" s="123"/>
      <c r="E32" s="123"/>
      <c r="F32" s="124">
        <v>1</v>
      </c>
      <c r="G32" s="130">
        <v>1</v>
      </c>
      <c r="H32" s="131" t="s">
        <v>437</v>
      </c>
      <c r="I32" s="127" t="s">
        <v>64</v>
      </c>
      <c r="J32" s="127" t="s">
        <v>415</v>
      </c>
      <c r="K32" s="127" t="s">
        <v>88</v>
      </c>
      <c r="L32" s="127" t="s">
        <v>412</v>
      </c>
    </row>
    <row r="33" spans="1:12" ht="15.75" customHeight="1">
      <c r="A33" s="123"/>
      <c r="B33" s="123"/>
      <c r="C33" s="123"/>
      <c r="D33" s="123"/>
      <c r="E33" s="123"/>
      <c r="F33" s="124">
        <v>1</v>
      </c>
      <c r="G33" s="130">
        <v>1</v>
      </c>
      <c r="H33" s="131" t="s">
        <v>438</v>
      </c>
      <c r="I33" s="127" t="s">
        <v>64</v>
      </c>
      <c r="J33" s="127" t="s">
        <v>415</v>
      </c>
      <c r="K33" s="127" t="s">
        <v>88</v>
      </c>
      <c r="L33" s="127" t="s">
        <v>412</v>
      </c>
    </row>
    <row r="34" spans="1:12" ht="15.75" customHeight="1">
      <c r="A34" s="123"/>
      <c r="B34" s="135"/>
      <c r="C34" s="123"/>
      <c r="D34" s="135"/>
      <c r="E34" s="123"/>
      <c r="F34" s="124">
        <v>1</v>
      </c>
      <c r="G34" s="130">
        <v>1</v>
      </c>
      <c r="H34" s="131" t="s">
        <v>439</v>
      </c>
      <c r="I34" s="127" t="s">
        <v>64</v>
      </c>
      <c r="J34" s="127" t="s">
        <v>415</v>
      </c>
      <c r="K34" s="127" t="s">
        <v>88</v>
      </c>
      <c r="L34" s="127" t="s">
        <v>412</v>
      </c>
    </row>
    <row r="35" spans="6:12" s="136" customFormat="1" ht="15" customHeight="1">
      <c r="F35" s="130"/>
      <c r="G35" s="130"/>
      <c r="H35" s="200"/>
      <c r="I35" s="201"/>
      <c r="J35" s="202"/>
      <c r="K35" s="201"/>
      <c r="L35" s="201"/>
    </row>
    <row r="36" spans="1:12" ht="12">
      <c r="A36" s="430" t="s">
        <v>349</v>
      </c>
      <c r="B36" s="431"/>
      <c r="C36" s="430" t="s">
        <v>350</v>
      </c>
      <c r="D36" s="442"/>
      <c r="E36" s="431"/>
      <c r="F36" s="436" t="s">
        <v>351</v>
      </c>
      <c r="G36" s="437"/>
      <c r="H36" s="426" t="s">
        <v>359</v>
      </c>
      <c r="I36" s="426" t="s">
        <v>360</v>
      </c>
      <c r="J36" s="426" t="s">
        <v>361</v>
      </c>
      <c r="K36" s="445" t="s">
        <v>378</v>
      </c>
      <c r="L36" s="426" t="s">
        <v>56</v>
      </c>
    </row>
    <row r="37" spans="1:12" ht="12">
      <c r="A37" s="432"/>
      <c r="B37" s="433"/>
      <c r="C37" s="432"/>
      <c r="D37" s="448"/>
      <c r="E37" s="433"/>
      <c r="F37" s="438"/>
      <c r="G37" s="439"/>
      <c r="H37" s="427"/>
      <c r="I37" s="427"/>
      <c r="J37" s="427"/>
      <c r="K37" s="446"/>
      <c r="L37" s="427"/>
    </row>
    <row r="38" spans="1:12" ht="12">
      <c r="A38" s="432"/>
      <c r="B38" s="433"/>
      <c r="C38" s="432"/>
      <c r="D38" s="448"/>
      <c r="E38" s="433"/>
      <c r="F38" s="438"/>
      <c r="G38" s="439"/>
      <c r="H38" s="427"/>
      <c r="I38" s="427"/>
      <c r="J38" s="427"/>
      <c r="K38" s="446"/>
      <c r="L38" s="427"/>
    </row>
    <row r="39" spans="1:12" ht="12">
      <c r="A39" s="432"/>
      <c r="B39" s="433"/>
      <c r="C39" s="432"/>
      <c r="D39" s="448"/>
      <c r="E39" s="433"/>
      <c r="F39" s="440"/>
      <c r="G39" s="441"/>
      <c r="H39" s="427"/>
      <c r="I39" s="427"/>
      <c r="J39" s="427"/>
      <c r="K39" s="446"/>
      <c r="L39" s="427"/>
    </row>
    <row r="40" spans="1:12" ht="19.5" customHeight="1">
      <c r="A40" s="434"/>
      <c r="B40" s="435"/>
      <c r="C40" s="434"/>
      <c r="D40" s="444"/>
      <c r="E40" s="435"/>
      <c r="F40" s="112">
        <v>2021</v>
      </c>
      <c r="G40" s="112">
        <v>2022</v>
      </c>
      <c r="H40" s="428"/>
      <c r="I40" s="428"/>
      <c r="J40" s="428"/>
      <c r="K40" s="447"/>
      <c r="L40" s="428"/>
    </row>
    <row r="41" spans="1:12" ht="15" customHeight="1">
      <c r="A41" s="113">
        <v>32</v>
      </c>
      <c r="B41" s="137"/>
      <c r="C41" s="114" t="s">
        <v>85</v>
      </c>
      <c r="D41" s="114" t="s">
        <v>416</v>
      </c>
      <c r="E41" s="114" t="s">
        <v>417</v>
      </c>
      <c r="F41" s="118"/>
      <c r="G41" s="130"/>
      <c r="H41" s="138" t="s">
        <v>352</v>
      </c>
      <c r="I41" s="127"/>
      <c r="J41" s="139"/>
      <c r="K41" s="127"/>
      <c r="L41" s="128"/>
    </row>
    <row r="42" spans="1:12" ht="15" customHeight="1">
      <c r="A42" s="120"/>
      <c r="B42" s="140"/>
      <c r="C42" s="121"/>
      <c r="D42" s="121"/>
      <c r="E42" s="121"/>
      <c r="F42" s="141"/>
      <c r="G42" s="130"/>
      <c r="H42" s="142"/>
      <c r="I42" s="127"/>
      <c r="J42" s="139"/>
      <c r="K42" s="127"/>
      <c r="L42" s="128"/>
    </row>
    <row r="43" spans="1:12" ht="15.75" customHeight="1">
      <c r="A43" s="122"/>
      <c r="C43" s="122"/>
      <c r="E43" s="122"/>
      <c r="F43" s="124">
        <v>1</v>
      </c>
      <c r="G43" s="130">
        <v>1</v>
      </c>
      <c r="H43" s="131" t="s">
        <v>440</v>
      </c>
      <c r="I43" s="127" t="s">
        <v>64</v>
      </c>
      <c r="J43" s="127" t="s">
        <v>415</v>
      </c>
      <c r="K43" s="127" t="s">
        <v>88</v>
      </c>
      <c r="L43" s="127" t="s">
        <v>412</v>
      </c>
    </row>
    <row r="44" spans="1:12" ht="15.75" customHeight="1">
      <c r="A44" s="122"/>
      <c r="C44" s="122"/>
      <c r="E44" s="122"/>
      <c r="F44" s="124">
        <v>1</v>
      </c>
      <c r="G44" s="130">
        <v>1</v>
      </c>
      <c r="H44" s="131" t="s">
        <v>441</v>
      </c>
      <c r="I44" s="127" t="s">
        <v>64</v>
      </c>
      <c r="J44" s="127" t="s">
        <v>415</v>
      </c>
      <c r="K44" s="127" t="s">
        <v>88</v>
      </c>
      <c r="L44" s="127"/>
    </row>
    <row r="45" spans="1:12" ht="15.75" customHeight="1">
      <c r="A45" s="122"/>
      <c r="C45" s="122"/>
      <c r="E45" s="122"/>
      <c r="F45" s="124">
        <v>1</v>
      </c>
      <c r="G45" s="130">
        <v>1</v>
      </c>
      <c r="H45" s="131" t="s">
        <v>442</v>
      </c>
      <c r="I45" s="127" t="s">
        <v>64</v>
      </c>
      <c r="J45" s="127" t="s">
        <v>415</v>
      </c>
      <c r="K45" s="127" t="s">
        <v>88</v>
      </c>
      <c r="L45" s="127" t="s">
        <v>412</v>
      </c>
    </row>
    <row r="46" spans="1:12" ht="15.75" customHeight="1">
      <c r="A46" s="122"/>
      <c r="B46" s="136"/>
      <c r="C46" s="122"/>
      <c r="D46" s="136"/>
      <c r="E46" s="122"/>
      <c r="F46" s="124">
        <v>1</v>
      </c>
      <c r="G46" s="130">
        <v>1</v>
      </c>
      <c r="H46" s="131" t="s">
        <v>443</v>
      </c>
      <c r="I46" s="127" t="s">
        <v>64</v>
      </c>
      <c r="J46" s="127" t="s">
        <v>415</v>
      </c>
      <c r="K46" s="127" t="s">
        <v>88</v>
      </c>
      <c r="L46" s="127" t="s">
        <v>412</v>
      </c>
    </row>
    <row r="47" spans="1:12" ht="15.75" customHeight="1">
      <c r="A47" s="122"/>
      <c r="B47" s="136"/>
      <c r="C47" s="122"/>
      <c r="D47" s="136"/>
      <c r="E47" s="122"/>
      <c r="F47" s="124"/>
      <c r="G47" s="130"/>
      <c r="H47" s="131"/>
      <c r="I47" s="127"/>
      <c r="J47" s="127"/>
      <c r="K47" s="127"/>
      <c r="L47" s="127"/>
    </row>
    <row r="48" spans="1:12" ht="15" customHeight="1">
      <c r="A48" s="123"/>
      <c r="B48" s="123"/>
      <c r="C48" s="123"/>
      <c r="D48" s="123"/>
      <c r="E48" s="123"/>
      <c r="F48" s="124"/>
      <c r="G48" s="130"/>
      <c r="H48" s="143" t="s">
        <v>444</v>
      </c>
      <c r="I48" s="127"/>
      <c r="J48" s="127"/>
      <c r="K48" s="127"/>
      <c r="L48" s="127"/>
    </row>
    <row r="49" spans="1:12" ht="15" customHeight="1">
      <c r="A49" s="123"/>
      <c r="B49" s="123"/>
      <c r="C49" s="123"/>
      <c r="D49" s="123"/>
      <c r="E49" s="123"/>
      <c r="F49" s="124">
        <v>8</v>
      </c>
      <c r="G49" s="130">
        <v>8</v>
      </c>
      <c r="H49" s="131" t="s">
        <v>445</v>
      </c>
      <c r="I49" s="127" t="s">
        <v>57</v>
      </c>
      <c r="J49" s="127" t="s">
        <v>376</v>
      </c>
      <c r="K49" s="127" t="s">
        <v>89</v>
      </c>
      <c r="L49" s="127" t="s">
        <v>91</v>
      </c>
    </row>
    <row r="50" spans="1:12" ht="15" customHeight="1">
      <c r="A50" s="123"/>
      <c r="B50" s="123"/>
      <c r="C50" s="123"/>
      <c r="D50" s="123"/>
      <c r="E50" s="123"/>
      <c r="F50" s="124">
        <v>14</v>
      </c>
      <c r="G50" s="144">
        <v>14</v>
      </c>
      <c r="H50" s="131" t="s">
        <v>445</v>
      </c>
      <c r="I50" s="134" t="s">
        <v>58</v>
      </c>
      <c r="J50" s="134" t="s">
        <v>363</v>
      </c>
      <c r="K50" s="127" t="s">
        <v>90</v>
      </c>
      <c r="L50" s="127" t="s">
        <v>820</v>
      </c>
    </row>
    <row r="51" spans="1:12" ht="15" customHeight="1">
      <c r="A51" s="123"/>
      <c r="B51" s="123"/>
      <c r="C51" s="123"/>
      <c r="D51" s="123"/>
      <c r="E51" s="123"/>
      <c r="F51" s="124">
        <v>21</v>
      </c>
      <c r="G51" s="144">
        <v>21</v>
      </c>
      <c r="H51" s="131" t="s">
        <v>446</v>
      </c>
      <c r="I51" s="134" t="s">
        <v>63</v>
      </c>
      <c r="J51" s="134" t="s">
        <v>577</v>
      </c>
      <c r="K51" s="127" t="s">
        <v>92</v>
      </c>
      <c r="L51" s="127" t="s">
        <v>855</v>
      </c>
    </row>
    <row r="52" spans="1:12" ht="15" customHeight="1">
      <c r="A52" s="123"/>
      <c r="B52" s="123"/>
      <c r="C52" s="123"/>
      <c r="D52" s="123"/>
      <c r="E52" s="123"/>
      <c r="F52" s="124">
        <v>5</v>
      </c>
      <c r="G52" s="144">
        <v>5</v>
      </c>
      <c r="H52" s="131" t="s">
        <v>447</v>
      </c>
      <c r="I52" s="127" t="s">
        <v>57</v>
      </c>
      <c r="J52" s="134" t="s">
        <v>376</v>
      </c>
      <c r="K52" s="127" t="s">
        <v>89</v>
      </c>
      <c r="L52" s="127" t="s">
        <v>934</v>
      </c>
    </row>
    <row r="53" spans="1:12" ht="15" customHeight="1">
      <c r="A53" s="123"/>
      <c r="B53" s="123"/>
      <c r="C53" s="123"/>
      <c r="D53" s="123"/>
      <c r="E53" s="123"/>
      <c r="F53" s="124">
        <v>9</v>
      </c>
      <c r="G53" s="144">
        <v>9</v>
      </c>
      <c r="H53" s="131" t="s">
        <v>447</v>
      </c>
      <c r="I53" s="134" t="s">
        <v>58</v>
      </c>
      <c r="J53" s="134" t="s">
        <v>363</v>
      </c>
      <c r="K53" s="127" t="s">
        <v>90</v>
      </c>
      <c r="L53" s="127" t="s">
        <v>95</v>
      </c>
    </row>
    <row r="54" spans="1:12" ht="15" customHeight="1">
      <c r="A54" s="123"/>
      <c r="B54" s="123"/>
      <c r="C54" s="123"/>
      <c r="D54" s="123"/>
      <c r="E54" s="123"/>
      <c r="F54" s="124">
        <v>18</v>
      </c>
      <c r="G54" s="144">
        <v>18</v>
      </c>
      <c r="H54" s="131" t="s">
        <v>447</v>
      </c>
      <c r="I54" s="134" t="s">
        <v>63</v>
      </c>
      <c r="J54" s="134" t="s">
        <v>577</v>
      </c>
      <c r="K54" s="127" t="s">
        <v>92</v>
      </c>
      <c r="L54" s="127" t="s">
        <v>856</v>
      </c>
    </row>
    <row r="55" spans="1:12" ht="15" customHeight="1">
      <c r="A55" s="123"/>
      <c r="B55" s="123"/>
      <c r="C55" s="123"/>
      <c r="D55" s="123"/>
      <c r="E55" s="123"/>
      <c r="F55" s="124">
        <v>1</v>
      </c>
      <c r="G55" s="144">
        <v>1</v>
      </c>
      <c r="H55" s="131" t="s">
        <v>448</v>
      </c>
      <c r="I55" s="134" t="s">
        <v>57</v>
      </c>
      <c r="J55" s="134" t="s">
        <v>376</v>
      </c>
      <c r="K55" s="127" t="s">
        <v>89</v>
      </c>
      <c r="L55" s="127" t="s">
        <v>412</v>
      </c>
    </row>
    <row r="56" spans="1:12" ht="15" customHeight="1">
      <c r="A56" s="123"/>
      <c r="B56" s="123"/>
      <c r="C56" s="123"/>
      <c r="D56" s="123"/>
      <c r="E56" s="123"/>
      <c r="F56" s="124">
        <v>1</v>
      </c>
      <c r="G56" s="144">
        <v>1</v>
      </c>
      <c r="H56" s="131" t="s">
        <v>448</v>
      </c>
      <c r="I56" s="134" t="s">
        <v>58</v>
      </c>
      <c r="J56" s="134" t="s">
        <v>363</v>
      </c>
      <c r="K56" s="134" t="s">
        <v>90</v>
      </c>
      <c r="L56" s="134" t="s">
        <v>412</v>
      </c>
    </row>
    <row r="57" spans="1:12" ht="15" customHeight="1">
      <c r="A57" s="123"/>
      <c r="B57" s="123"/>
      <c r="C57" s="123"/>
      <c r="D57" s="123"/>
      <c r="E57" s="123"/>
      <c r="F57" s="124">
        <v>1</v>
      </c>
      <c r="G57" s="144">
        <v>1</v>
      </c>
      <c r="H57" s="131" t="s">
        <v>449</v>
      </c>
      <c r="I57" s="134" t="s">
        <v>63</v>
      </c>
      <c r="J57" s="134" t="s">
        <v>577</v>
      </c>
      <c r="K57" s="127" t="s">
        <v>92</v>
      </c>
      <c r="L57" s="127" t="s">
        <v>412</v>
      </c>
    </row>
    <row r="58" spans="1:12" ht="15" customHeight="1">
      <c r="A58" s="123"/>
      <c r="B58" s="123"/>
      <c r="C58" s="123"/>
      <c r="D58" s="123"/>
      <c r="E58" s="123"/>
      <c r="F58" s="124">
        <v>3</v>
      </c>
      <c r="G58" s="144">
        <v>3</v>
      </c>
      <c r="H58" s="131" t="s">
        <v>450</v>
      </c>
      <c r="I58" s="127" t="s">
        <v>57</v>
      </c>
      <c r="J58" s="134" t="s">
        <v>376</v>
      </c>
      <c r="K58" s="127" t="s">
        <v>89</v>
      </c>
      <c r="L58" s="127" t="s">
        <v>91</v>
      </c>
    </row>
    <row r="59" spans="1:12" ht="15" customHeight="1">
      <c r="A59" s="123"/>
      <c r="B59" s="123"/>
      <c r="C59" s="123"/>
      <c r="D59" s="123"/>
      <c r="E59" s="123"/>
      <c r="F59" s="124">
        <v>4</v>
      </c>
      <c r="G59" s="144">
        <v>4</v>
      </c>
      <c r="H59" s="131" t="s">
        <v>450</v>
      </c>
      <c r="I59" s="127" t="s">
        <v>58</v>
      </c>
      <c r="J59" s="134" t="s">
        <v>363</v>
      </c>
      <c r="K59" s="127" t="s">
        <v>90</v>
      </c>
      <c r="L59" s="127" t="s">
        <v>95</v>
      </c>
    </row>
    <row r="60" spans="1:12" ht="15" customHeight="1">
      <c r="A60" s="123"/>
      <c r="B60" s="123"/>
      <c r="C60" s="123"/>
      <c r="D60" s="123"/>
      <c r="E60" s="123"/>
      <c r="F60" s="124">
        <v>5</v>
      </c>
      <c r="G60" s="144">
        <v>5</v>
      </c>
      <c r="H60" s="131" t="s">
        <v>450</v>
      </c>
      <c r="I60" s="127" t="s">
        <v>63</v>
      </c>
      <c r="J60" s="134" t="s">
        <v>577</v>
      </c>
      <c r="K60" s="127" t="s">
        <v>92</v>
      </c>
      <c r="L60" s="127" t="s">
        <v>94</v>
      </c>
    </row>
    <row r="61" spans="1:12" ht="15" customHeight="1">
      <c r="A61" s="123"/>
      <c r="B61" s="123"/>
      <c r="C61" s="123"/>
      <c r="D61" s="123"/>
      <c r="E61" s="123"/>
      <c r="F61" s="124">
        <v>2</v>
      </c>
      <c r="G61" s="144">
        <v>2</v>
      </c>
      <c r="H61" s="131" t="s">
        <v>451</v>
      </c>
      <c r="I61" s="134" t="s">
        <v>57</v>
      </c>
      <c r="J61" s="134" t="s">
        <v>376</v>
      </c>
      <c r="K61" s="127" t="s">
        <v>89</v>
      </c>
      <c r="L61" s="127" t="s">
        <v>96</v>
      </c>
    </row>
    <row r="62" spans="1:12" ht="15" customHeight="1">
      <c r="A62" s="123"/>
      <c r="B62" s="123"/>
      <c r="C62" s="123"/>
      <c r="D62" s="123"/>
      <c r="E62" s="123"/>
      <c r="F62" s="124">
        <v>2</v>
      </c>
      <c r="G62" s="144">
        <v>2</v>
      </c>
      <c r="H62" s="131" t="s">
        <v>451</v>
      </c>
      <c r="I62" s="127" t="s">
        <v>58</v>
      </c>
      <c r="J62" s="134" t="s">
        <v>363</v>
      </c>
      <c r="K62" s="127" t="s">
        <v>90</v>
      </c>
      <c r="L62" s="127" t="s">
        <v>96</v>
      </c>
    </row>
    <row r="63" spans="1:12" ht="15" customHeight="1">
      <c r="A63" s="123"/>
      <c r="B63" s="123"/>
      <c r="C63" s="123"/>
      <c r="D63" s="123"/>
      <c r="E63" s="123"/>
      <c r="F63" s="124">
        <v>2</v>
      </c>
      <c r="G63" s="144">
        <v>2</v>
      </c>
      <c r="H63" s="131" t="s">
        <v>451</v>
      </c>
      <c r="I63" s="127" t="s">
        <v>63</v>
      </c>
      <c r="J63" s="134" t="s">
        <v>577</v>
      </c>
      <c r="K63" s="127" t="s">
        <v>92</v>
      </c>
      <c r="L63" s="127" t="s">
        <v>95</v>
      </c>
    </row>
    <row r="64" spans="1:12" ht="15" customHeight="1">
      <c r="A64" s="123"/>
      <c r="B64" s="123"/>
      <c r="C64" s="123"/>
      <c r="D64" s="123"/>
      <c r="E64" s="123"/>
      <c r="F64" s="124">
        <v>8</v>
      </c>
      <c r="G64" s="130">
        <v>8</v>
      </c>
      <c r="H64" s="131" t="s">
        <v>452</v>
      </c>
      <c r="I64" s="127" t="s">
        <v>57</v>
      </c>
      <c r="J64" s="134" t="s">
        <v>376</v>
      </c>
      <c r="K64" s="127" t="s">
        <v>89</v>
      </c>
      <c r="L64" s="127" t="s">
        <v>94</v>
      </c>
    </row>
    <row r="65" spans="1:12" ht="15" customHeight="1">
      <c r="A65" s="123"/>
      <c r="B65" s="123"/>
      <c r="C65" s="123"/>
      <c r="D65" s="123"/>
      <c r="E65" s="123"/>
      <c r="F65" s="124">
        <v>8</v>
      </c>
      <c r="G65" s="130">
        <v>8</v>
      </c>
      <c r="H65" s="131" t="s">
        <v>452</v>
      </c>
      <c r="I65" s="127" t="s">
        <v>58</v>
      </c>
      <c r="J65" s="134" t="s">
        <v>363</v>
      </c>
      <c r="K65" s="127" t="s">
        <v>90</v>
      </c>
      <c r="L65" s="127" t="s">
        <v>820</v>
      </c>
    </row>
    <row r="66" spans="1:12" ht="15" customHeight="1">
      <c r="A66" s="123"/>
      <c r="B66" s="145"/>
      <c r="C66" s="123"/>
      <c r="D66" s="123"/>
      <c r="E66" s="123"/>
      <c r="F66" s="124">
        <v>14</v>
      </c>
      <c r="G66" s="130">
        <v>14</v>
      </c>
      <c r="H66" s="131" t="s">
        <v>452</v>
      </c>
      <c r="I66" s="127" t="s">
        <v>63</v>
      </c>
      <c r="J66" s="134" t="s">
        <v>577</v>
      </c>
      <c r="K66" s="127" t="s">
        <v>92</v>
      </c>
      <c r="L66" s="127" t="s">
        <v>857</v>
      </c>
    </row>
    <row r="67" spans="1:12" ht="15" customHeight="1">
      <c r="A67" s="123"/>
      <c r="B67" s="123"/>
      <c r="C67" s="123"/>
      <c r="D67" s="123"/>
      <c r="E67" s="123"/>
      <c r="F67" s="146"/>
      <c r="G67" s="146"/>
      <c r="H67" s="131"/>
      <c r="I67" s="127"/>
      <c r="J67" s="134"/>
      <c r="K67" s="127"/>
      <c r="L67" s="127"/>
    </row>
    <row r="68" spans="1:12" ht="15" customHeight="1">
      <c r="A68" s="123"/>
      <c r="B68" s="135"/>
      <c r="C68" s="123"/>
      <c r="D68" s="135"/>
      <c r="E68" s="123"/>
      <c r="F68" s="124"/>
      <c r="G68" s="130"/>
      <c r="H68" s="143" t="s">
        <v>453</v>
      </c>
      <c r="I68" s="127"/>
      <c r="J68" s="134"/>
      <c r="K68" s="127"/>
      <c r="L68" s="127"/>
    </row>
    <row r="69" spans="1:12" ht="15" customHeight="1">
      <c r="A69" s="123"/>
      <c r="B69" s="135"/>
      <c r="C69" s="123"/>
      <c r="D69" s="135"/>
      <c r="E69" s="123"/>
      <c r="F69" s="141">
        <v>2</v>
      </c>
      <c r="G69" s="147">
        <v>2</v>
      </c>
      <c r="H69" s="122" t="s">
        <v>454</v>
      </c>
      <c r="I69" s="148" t="s">
        <v>57</v>
      </c>
      <c r="J69" s="148" t="s">
        <v>376</v>
      </c>
      <c r="K69" s="148" t="s">
        <v>89</v>
      </c>
      <c r="L69" s="127" t="s">
        <v>96</v>
      </c>
    </row>
    <row r="70" spans="1:12" ht="15" customHeight="1">
      <c r="A70" s="135"/>
      <c r="B70" s="135"/>
      <c r="C70" s="135"/>
      <c r="D70" s="135"/>
      <c r="E70" s="135"/>
      <c r="F70" s="130"/>
      <c r="G70" s="130"/>
      <c r="H70" s="200"/>
      <c r="I70" s="201"/>
      <c r="J70" s="202"/>
      <c r="K70" s="203"/>
      <c r="L70" s="203"/>
    </row>
    <row r="71" spans="1:12" ht="12">
      <c r="A71" s="430" t="s">
        <v>349</v>
      </c>
      <c r="B71" s="431"/>
      <c r="C71" s="430" t="s">
        <v>350</v>
      </c>
      <c r="D71" s="442"/>
      <c r="E71" s="431"/>
      <c r="F71" s="436" t="s">
        <v>351</v>
      </c>
      <c r="G71" s="437"/>
      <c r="H71" s="426" t="s">
        <v>359</v>
      </c>
      <c r="I71" s="426" t="s">
        <v>360</v>
      </c>
      <c r="J71" s="426" t="s">
        <v>361</v>
      </c>
      <c r="K71" s="445" t="s">
        <v>378</v>
      </c>
      <c r="L71" s="426" t="s">
        <v>56</v>
      </c>
    </row>
    <row r="72" spans="1:12" ht="12">
      <c r="A72" s="432"/>
      <c r="B72" s="433"/>
      <c r="C72" s="432"/>
      <c r="D72" s="448"/>
      <c r="E72" s="433"/>
      <c r="F72" s="438"/>
      <c r="G72" s="439"/>
      <c r="H72" s="427"/>
      <c r="I72" s="427"/>
      <c r="J72" s="427"/>
      <c r="K72" s="446"/>
      <c r="L72" s="427"/>
    </row>
    <row r="73" spans="1:12" ht="12">
      <c r="A73" s="432"/>
      <c r="B73" s="433"/>
      <c r="C73" s="432"/>
      <c r="D73" s="448"/>
      <c r="E73" s="433"/>
      <c r="F73" s="438"/>
      <c r="G73" s="439"/>
      <c r="H73" s="427"/>
      <c r="I73" s="427"/>
      <c r="J73" s="427"/>
      <c r="K73" s="446"/>
      <c r="L73" s="427"/>
    </row>
    <row r="74" spans="1:12" ht="12">
      <c r="A74" s="432"/>
      <c r="B74" s="433"/>
      <c r="C74" s="432"/>
      <c r="D74" s="448"/>
      <c r="E74" s="433"/>
      <c r="F74" s="440"/>
      <c r="G74" s="441"/>
      <c r="H74" s="427"/>
      <c r="I74" s="427"/>
      <c r="J74" s="427"/>
      <c r="K74" s="446"/>
      <c r="L74" s="427"/>
    </row>
    <row r="75" spans="1:12" ht="19.5" customHeight="1">
      <c r="A75" s="434"/>
      <c r="B75" s="435"/>
      <c r="C75" s="434"/>
      <c r="D75" s="444"/>
      <c r="E75" s="435"/>
      <c r="F75" s="112">
        <v>2021</v>
      </c>
      <c r="G75" s="112">
        <v>2022</v>
      </c>
      <c r="H75" s="428"/>
      <c r="I75" s="428"/>
      <c r="J75" s="428"/>
      <c r="K75" s="447"/>
      <c r="L75" s="428"/>
    </row>
    <row r="76" spans="1:12" ht="15" customHeight="1">
      <c r="A76" s="113">
        <v>32</v>
      </c>
      <c r="B76" s="137"/>
      <c r="C76" s="114" t="s">
        <v>85</v>
      </c>
      <c r="D76" s="114" t="s">
        <v>416</v>
      </c>
      <c r="E76" s="114" t="s">
        <v>417</v>
      </c>
      <c r="F76" s="118"/>
      <c r="G76" s="130"/>
      <c r="H76" s="138" t="s">
        <v>352</v>
      </c>
      <c r="I76" s="149"/>
      <c r="J76" s="150"/>
      <c r="K76" s="151"/>
      <c r="L76" s="152"/>
    </row>
    <row r="77" spans="1:12" ht="13.5" customHeight="1">
      <c r="A77" s="120"/>
      <c r="B77" s="153"/>
      <c r="C77" s="121"/>
      <c r="D77" s="154"/>
      <c r="E77" s="121"/>
      <c r="F77" s="141"/>
      <c r="G77" s="130"/>
      <c r="H77" s="142"/>
      <c r="I77" s="148"/>
      <c r="J77" s="155"/>
      <c r="K77" s="156"/>
      <c r="L77" s="152"/>
    </row>
    <row r="78" spans="1:12" ht="15" customHeight="1">
      <c r="A78" s="123"/>
      <c r="B78" s="135"/>
      <c r="C78" s="123"/>
      <c r="D78" s="135"/>
      <c r="E78" s="123"/>
      <c r="F78" s="141">
        <v>3</v>
      </c>
      <c r="G78" s="147">
        <v>3</v>
      </c>
      <c r="H78" s="131" t="s">
        <v>455</v>
      </c>
      <c r="I78" s="148" t="s">
        <v>58</v>
      </c>
      <c r="J78" s="157" t="s">
        <v>363</v>
      </c>
      <c r="K78" s="148" t="s">
        <v>90</v>
      </c>
      <c r="L78" s="148" t="s">
        <v>91</v>
      </c>
    </row>
    <row r="79" spans="1:12" ht="15" customHeight="1">
      <c r="A79" s="123"/>
      <c r="B79" s="135"/>
      <c r="C79" s="123"/>
      <c r="D79" s="135"/>
      <c r="E79" s="123"/>
      <c r="F79" s="141">
        <v>7</v>
      </c>
      <c r="G79" s="158">
        <v>7</v>
      </c>
      <c r="H79" s="131" t="s">
        <v>455</v>
      </c>
      <c r="I79" s="148" t="s">
        <v>63</v>
      </c>
      <c r="J79" s="157" t="s">
        <v>577</v>
      </c>
      <c r="K79" s="148" t="s">
        <v>92</v>
      </c>
      <c r="L79" s="148" t="s">
        <v>97</v>
      </c>
    </row>
    <row r="80" spans="1:12" ht="13.5" customHeight="1">
      <c r="A80" s="123"/>
      <c r="B80" s="135"/>
      <c r="C80" s="123"/>
      <c r="D80" s="135"/>
      <c r="E80" s="123"/>
      <c r="F80" s="141"/>
      <c r="G80" s="147"/>
      <c r="H80" s="131"/>
      <c r="I80" s="148"/>
      <c r="J80" s="157"/>
      <c r="K80" s="148"/>
      <c r="L80" s="148"/>
    </row>
    <row r="81" spans="1:12" ht="15" customHeight="1">
      <c r="A81" s="123"/>
      <c r="B81" s="135"/>
      <c r="C81" s="123"/>
      <c r="D81" s="135"/>
      <c r="E81" s="123"/>
      <c r="F81" s="124"/>
      <c r="G81" s="130"/>
      <c r="H81" s="143" t="s">
        <v>456</v>
      </c>
      <c r="I81" s="127"/>
      <c r="J81" s="134"/>
      <c r="K81" s="127"/>
      <c r="L81" s="127"/>
    </row>
    <row r="82" spans="1:12" ht="15" customHeight="1">
      <c r="A82" s="123"/>
      <c r="B82" s="135"/>
      <c r="C82" s="123"/>
      <c r="D82" s="135"/>
      <c r="E82" s="123"/>
      <c r="F82" s="124">
        <v>1</v>
      </c>
      <c r="G82" s="130">
        <v>1</v>
      </c>
      <c r="H82" s="159" t="s">
        <v>457</v>
      </c>
      <c r="I82" s="127" t="s">
        <v>57</v>
      </c>
      <c r="J82" s="134" t="s">
        <v>376</v>
      </c>
      <c r="K82" s="127" t="s">
        <v>89</v>
      </c>
      <c r="L82" s="127" t="s">
        <v>499</v>
      </c>
    </row>
    <row r="83" spans="1:12" ht="13.5" customHeight="1">
      <c r="A83" s="123"/>
      <c r="B83" s="135"/>
      <c r="C83" s="123"/>
      <c r="D83" s="135"/>
      <c r="E83" s="123"/>
      <c r="F83" s="124"/>
      <c r="G83" s="130"/>
      <c r="H83" s="159"/>
      <c r="I83" s="127"/>
      <c r="J83" s="134"/>
      <c r="K83" s="127"/>
      <c r="L83" s="127"/>
    </row>
    <row r="84" spans="1:12" ht="15" customHeight="1">
      <c r="A84" s="123"/>
      <c r="B84" s="135"/>
      <c r="C84" s="123"/>
      <c r="D84" s="135"/>
      <c r="E84" s="123"/>
      <c r="F84" s="124"/>
      <c r="G84" s="130"/>
      <c r="H84" s="143" t="s">
        <v>458</v>
      </c>
      <c r="I84" s="127"/>
      <c r="J84" s="134"/>
      <c r="K84" s="127"/>
      <c r="L84" s="127"/>
    </row>
    <row r="85" spans="1:12" ht="15" customHeight="1">
      <c r="A85" s="123"/>
      <c r="B85" s="135"/>
      <c r="C85" s="123"/>
      <c r="D85" s="135"/>
      <c r="E85" s="123"/>
      <c r="F85" s="124">
        <v>6</v>
      </c>
      <c r="G85" s="130">
        <v>6</v>
      </c>
      <c r="H85" s="131" t="s">
        <v>459</v>
      </c>
      <c r="I85" s="127" t="s">
        <v>57</v>
      </c>
      <c r="J85" s="134" t="s">
        <v>460</v>
      </c>
      <c r="K85" s="127" t="s">
        <v>98</v>
      </c>
      <c r="L85" s="127" t="s">
        <v>820</v>
      </c>
    </row>
    <row r="86" spans="1:12" ht="15" customHeight="1">
      <c r="A86" s="123"/>
      <c r="B86" s="135"/>
      <c r="C86" s="123"/>
      <c r="D86" s="135"/>
      <c r="E86" s="123"/>
      <c r="F86" s="124">
        <v>8</v>
      </c>
      <c r="G86" s="130">
        <v>8</v>
      </c>
      <c r="H86" s="131" t="s">
        <v>461</v>
      </c>
      <c r="I86" s="127" t="s">
        <v>58</v>
      </c>
      <c r="J86" s="134" t="s">
        <v>462</v>
      </c>
      <c r="K86" s="127" t="s">
        <v>99</v>
      </c>
      <c r="L86" s="127" t="s">
        <v>93</v>
      </c>
    </row>
    <row r="87" spans="1:12" ht="15" customHeight="1">
      <c r="A87" s="123"/>
      <c r="B87" s="135"/>
      <c r="C87" s="123"/>
      <c r="D87" s="135"/>
      <c r="E87" s="123"/>
      <c r="F87" s="124">
        <v>12</v>
      </c>
      <c r="G87" s="130">
        <v>12</v>
      </c>
      <c r="H87" s="131" t="s">
        <v>463</v>
      </c>
      <c r="I87" s="127" t="s">
        <v>63</v>
      </c>
      <c r="J87" s="134" t="s">
        <v>578</v>
      </c>
      <c r="K87" s="127" t="s">
        <v>100</v>
      </c>
      <c r="L87" s="127"/>
    </row>
    <row r="88" spans="1:12" ht="15" customHeight="1">
      <c r="A88" s="123"/>
      <c r="B88" s="135"/>
      <c r="C88" s="123"/>
      <c r="D88" s="135"/>
      <c r="E88" s="123"/>
      <c r="F88" s="124">
        <v>13</v>
      </c>
      <c r="G88" s="130">
        <v>13</v>
      </c>
      <c r="H88" s="131" t="s">
        <v>463</v>
      </c>
      <c r="I88" s="127" t="s">
        <v>64</v>
      </c>
      <c r="J88" s="127" t="s">
        <v>464</v>
      </c>
      <c r="K88" s="127" t="s">
        <v>101</v>
      </c>
      <c r="L88" s="284" t="s">
        <v>858</v>
      </c>
    </row>
    <row r="89" spans="1:12" ht="13.5" customHeight="1">
      <c r="A89" s="123"/>
      <c r="B89" s="135"/>
      <c r="C89" s="123"/>
      <c r="D89" s="135"/>
      <c r="E89" s="123"/>
      <c r="F89" s="124"/>
      <c r="G89" s="130"/>
      <c r="H89" s="131"/>
      <c r="I89" s="127"/>
      <c r="J89" s="127"/>
      <c r="K89" s="126"/>
      <c r="L89" s="126"/>
    </row>
    <row r="90" spans="1:12" ht="15" customHeight="1">
      <c r="A90" s="123"/>
      <c r="B90" s="123"/>
      <c r="C90" s="123"/>
      <c r="D90" s="123"/>
      <c r="E90" s="123"/>
      <c r="F90" s="141"/>
      <c r="G90" s="147"/>
      <c r="H90" s="143" t="s">
        <v>465</v>
      </c>
      <c r="I90" s="148"/>
      <c r="J90" s="148"/>
      <c r="K90" s="156"/>
      <c r="L90" s="156"/>
    </row>
    <row r="91" spans="1:12" ht="15" customHeight="1">
      <c r="A91" s="123"/>
      <c r="B91" s="123"/>
      <c r="C91" s="123"/>
      <c r="D91" s="123"/>
      <c r="E91" s="123"/>
      <c r="F91" s="141">
        <v>1</v>
      </c>
      <c r="G91" s="147">
        <v>1</v>
      </c>
      <c r="H91" s="131" t="s">
        <v>466</v>
      </c>
      <c r="I91" s="148" t="s">
        <v>57</v>
      </c>
      <c r="J91" s="148" t="s">
        <v>460</v>
      </c>
      <c r="K91" s="148" t="s">
        <v>98</v>
      </c>
      <c r="L91" s="148" t="s">
        <v>499</v>
      </c>
    </row>
    <row r="92" spans="1:12" ht="15" customHeight="1">
      <c r="A92" s="123"/>
      <c r="B92" s="123"/>
      <c r="C92" s="123"/>
      <c r="D92" s="123"/>
      <c r="E92" s="123"/>
      <c r="F92" s="141">
        <v>1</v>
      </c>
      <c r="G92" s="147">
        <v>1</v>
      </c>
      <c r="H92" s="131" t="s">
        <v>467</v>
      </c>
      <c r="I92" s="148" t="s">
        <v>58</v>
      </c>
      <c r="J92" s="148" t="s">
        <v>462</v>
      </c>
      <c r="K92" s="148" t="s">
        <v>99</v>
      </c>
      <c r="L92" s="148" t="s">
        <v>499</v>
      </c>
    </row>
    <row r="93" spans="1:12" ht="15" customHeight="1">
      <c r="A93" s="123"/>
      <c r="B93" s="123"/>
      <c r="C93" s="123"/>
      <c r="D93" s="123"/>
      <c r="E93" s="123"/>
      <c r="F93" s="119">
        <v>2</v>
      </c>
      <c r="G93" s="130">
        <v>2</v>
      </c>
      <c r="H93" s="131" t="s">
        <v>467</v>
      </c>
      <c r="I93" s="148" t="s">
        <v>63</v>
      </c>
      <c r="J93" s="148" t="s">
        <v>578</v>
      </c>
      <c r="K93" s="157" t="s">
        <v>100</v>
      </c>
      <c r="L93" s="157" t="s">
        <v>95</v>
      </c>
    </row>
    <row r="94" spans="1:12" ht="15" customHeight="1">
      <c r="A94" s="123"/>
      <c r="B94" s="123"/>
      <c r="C94" s="123"/>
      <c r="D94" s="123"/>
      <c r="E94" s="123"/>
      <c r="F94" s="141">
        <v>13</v>
      </c>
      <c r="G94" s="147">
        <v>13</v>
      </c>
      <c r="H94" s="131" t="s">
        <v>467</v>
      </c>
      <c r="I94" s="148" t="s">
        <v>64</v>
      </c>
      <c r="J94" s="148" t="s">
        <v>464</v>
      </c>
      <c r="K94" s="148" t="s">
        <v>101</v>
      </c>
      <c r="L94" s="148" t="s">
        <v>935</v>
      </c>
    </row>
    <row r="95" spans="1:12" ht="15" customHeight="1">
      <c r="A95" s="123"/>
      <c r="B95" s="123"/>
      <c r="C95" s="123"/>
      <c r="D95" s="123"/>
      <c r="E95" s="123"/>
      <c r="F95" s="141">
        <v>1</v>
      </c>
      <c r="G95" s="147">
        <v>1</v>
      </c>
      <c r="H95" s="132" t="s">
        <v>468</v>
      </c>
      <c r="I95" s="148" t="s">
        <v>57</v>
      </c>
      <c r="J95" s="148" t="s">
        <v>460</v>
      </c>
      <c r="K95" s="148" t="s">
        <v>98</v>
      </c>
      <c r="L95" s="148" t="s">
        <v>499</v>
      </c>
    </row>
    <row r="96" spans="1:12" ht="15" customHeight="1">
      <c r="A96" s="123"/>
      <c r="B96" s="123"/>
      <c r="C96" s="123"/>
      <c r="D96" s="123"/>
      <c r="E96" s="123"/>
      <c r="F96" s="141">
        <v>1</v>
      </c>
      <c r="G96" s="147">
        <v>1</v>
      </c>
      <c r="H96" s="132" t="s">
        <v>468</v>
      </c>
      <c r="I96" s="148" t="s">
        <v>58</v>
      </c>
      <c r="J96" s="148" t="s">
        <v>462</v>
      </c>
      <c r="K96" s="148" t="s">
        <v>99</v>
      </c>
      <c r="L96" s="148" t="s">
        <v>499</v>
      </c>
    </row>
    <row r="97" spans="1:12" ht="15" customHeight="1">
      <c r="A97" s="123"/>
      <c r="B97" s="123"/>
      <c r="C97" s="123"/>
      <c r="D97" s="123"/>
      <c r="E97" s="123"/>
      <c r="F97" s="141">
        <v>2</v>
      </c>
      <c r="G97" s="147">
        <v>2</v>
      </c>
      <c r="H97" s="132" t="s">
        <v>468</v>
      </c>
      <c r="I97" s="148" t="s">
        <v>63</v>
      </c>
      <c r="J97" s="148" t="s">
        <v>578</v>
      </c>
      <c r="K97" s="148" t="s">
        <v>100</v>
      </c>
      <c r="L97" s="148" t="s">
        <v>96</v>
      </c>
    </row>
    <row r="98" spans="1:12" ht="15" customHeight="1">
      <c r="A98" s="123"/>
      <c r="B98" s="123"/>
      <c r="C98" s="123"/>
      <c r="D98" s="123"/>
      <c r="E98" s="123"/>
      <c r="F98" s="141">
        <v>2</v>
      </c>
      <c r="G98" s="147">
        <v>2</v>
      </c>
      <c r="H98" s="132" t="s">
        <v>469</v>
      </c>
      <c r="I98" s="148" t="s">
        <v>64</v>
      </c>
      <c r="J98" s="148" t="s">
        <v>464</v>
      </c>
      <c r="K98" s="148" t="s">
        <v>101</v>
      </c>
      <c r="L98" s="148" t="s">
        <v>95</v>
      </c>
    </row>
    <row r="99" spans="1:12" ht="13.5" customHeight="1">
      <c r="A99" s="123"/>
      <c r="B99" s="123"/>
      <c r="C99" s="123"/>
      <c r="D99" s="123"/>
      <c r="E99" s="123"/>
      <c r="F99" s="141"/>
      <c r="G99" s="147"/>
      <c r="H99" s="132"/>
      <c r="I99" s="148"/>
      <c r="J99" s="148"/>
      <c r="K99" s="148"/>
      <c r="L99" s="148"/>
    </row>
    <row r="100" spans="1:12" ht="15" customHeight="1">
      <c r="A100" s="123"/>
      <c r="B100" s="123"/>
      <c r="C100" s="123"/>
      <c r="D100" s="123"/>
      <c r="E100" s="123"/>
      <c r="F100" s="141"/>
      <c r="G100" s="147"/>
      <c r="H100" s="143" t="s">
        <v>470</v>
      </c>
      <c r="I100" s="148"/>
      <c r="J100" s="157"/>
      <c r="K100" s="156"/>
      <c r="L100" s="156"/>
    </row>
    <row r="101" spans="1:12" ht="15" customHeight="1">
      <c r="A101" s="123"/>
      <c r="B101" s="123"/>
      <c r="C101" s="123"/>
      <c r="D101" s="123"/>
      <c r="E101" s="123"/>
      <c r="F101" s="141">
        <v>1</v>
      </c>
      <c r="G101" s="147">
        <v>1</v>
      </c>
      <c r="H101" s="131" t="s">
        <v>471</v>
      </c>
      <c r="I101" s="148" t="s">
        <v>57</v>
      </c>
      <c r="J101" s="157" t="s">
        <v>362</v>
      </c>
      <c r="K101" s="148" t="s">
        <v>89</v>
      </c>
      <c r="L101" s="148"/>
    </row>
    <row r="102" spans="1:12" ht="15" customHeight="1">
      <c r="A102" s="123"/>
      <c r="B102" s="123"/>
      <c r="C102" s="123"/>
      <c r="D102" s="123"/>
      <c r="E102" s="123"/>
      <c r="F102" s="141">
        <v>1</v>
      </c>
      <c r="G102" s="147">
        <v>1</v>
      </c>
      <c r="H102" s="131" t="s">
        <v>471</v>
      </c>
      <c r="I102" s="148" t="s">
        <v>58</v>
      </c>
      <c r="J102" s="148" t="s">
        <v>365</v>
      </c>
      <c r="K102" s="157" t="s">
        <v>90</v>
      </c>
      <c r="L102" s="156"/>
    </row>
    <row r="103" spans="1:12" ht="15" customHeight="1">
      <c r="A103" s="123"/>
      <c r="B103" s="123"/>
      <c r="C103" s="123"/>
      <c r="D103" s="123"/>
      <c r="E103" s="123"/>
      <c r="F103" s="141">
        <v>1</v>
      </c>
      <c r="G103" s="147">
        <v>1</v>
      </c>
      <c r="H103" s="131" t="s">
        <v>471</v>
      </c>
      <c r="I103" s="148" t="s">
        <v>63</v>
      </c>
      <c r="J103" s="148" t="s">
        <v>576</v>
      </c>
      <c r="K103" s="148" t="s">
        <v>92</v>
      </c>
      <c r="L103" s="148" t="s">
        <v>499</v>
      </c>
    </row>
    <row r="104" spans="1:12" ht="15" customHeight="1">
      <c r="A104" s="123"/>
      <c r="B104" s="123"/>
      <c r="C104" s="123"/>
      <c r="D104" s="123"/>
      <c r="E104" s="123"/>
      <c r="F104" s="119"/>
      <c r="G104" s="119"/>
      <c r="H104" s="131"/>
      <c r="I104" s="148"/>
      <c r="J104" s="148"/>
      <c r="K104" s="148"/>
      <c r="L104" s="148"/>
    </row>
    <row r="105" spans="1:12" ht="15" customHeight="1">
      <c r="A105" s="123"/>
      <c r="B105" s="123"/>
      <c r="C105" s="123"/>
      <c r="D105" s="123"/>
      <c r="E105" s="123"/>
      <c r="F105" s="119"/>
      <c r="G105" s="119"/>
      <c r="H105" s="131"/>
      <c r="I105" s="148"/>
      <c r="J105" s="148"/>
      <c r="K105" s="148"/>
      <c r="L105" s="148"/>
    </row>
    <row r="106" spans="6:12" s="136" customFormat="1" ht="15" customHeight="1">
      <c r="F106" s="147"/>
      <c r="G106" s="147"/>
      <c r="H106" s="160"/>
      <c r="I106" s="161"/>
      <c r="J106" s="162"/>
      <c r="K106" s="161"/>
      <c r="L106" s="163"/>
    </row>
    <row r="107" spans="1:12" ht="12">
      <c r="A107" s="430" t="s">
        <v>349</v>
      </c>
      <c r="B107" s="431"/>
      <c r="C107" s="430" t="s">
        <v>350</v>
      </c>
      <c r="D107" s="442"/>
      <c r="E107" s="431"/>
      <c r="F107" s="436" t="s">
        <v>351</v>
      </c>
      <c r="G107" s="437"/>
      <c r="H107" s="426" t="s">
        <v>359</v>
      </c>
      <c r="I107" s="426" t="s">
        <v>360</v>
      </c>
      <c r="J107" s="426" t="s">
        <v>361</v>
      </c>
      <c r="K107" s="445" t="s">
        <v>378</v>
      </c>
      <c r="L107" s="426" t="s">
        <v>56</v>
      </c>
    </row>
    <row r="108" spans="1:12" ht="12">
      <c r="A108" s="432"/>
      <c r="B108" s="433"/>
      <c r="C108" s="432"/>
      <c r="D108" s="443"/>
      <c r="E108" s="433"/>
      <c r="F108" s="438"/>
      <c r="G108" s="439"/>
      <c r="H108" s="427"/>
      <c r="I108" s="427"/>
      <c r="J108" s="427"/>
      <c r="K108" s="446"/>
      <c r="L108" s="427"/>
    </row>
    <row r="109" spans="1:12" ht="12">
      <c r="A109" s="432"/>
      <c r="B109" s="433"/>
      <c r="C109" s="432"/>
      <c r="D109" s="443"/>
      <c r="E109" s="433"/>
      <c r="F109" s="438"/>
      <c r="G109" s="439"/>
      <c r="H109" s="427"/>
      <c r="I109" s="427"/>
      <c r="J109" s="427"/>
      <c r="K109" s="446"/>
      <c r="L109" s="427"/>
    </row>
    <row r="110" spans="1:12" ht="12">
      <c r="A110" s="432"/>
      <c r="B110" s="433"/>
      <c r="C110" s="432"/>
      <c r="D110" s="443"/>
      <c r="E110" s="433"/>
      <c r="F110" s="440"/>
      <c r="G110" s="441"/>
      <c r="H110" s="427"/>
      <c r="I110" s="427"/>
      <c r="J110" s="427"/>
      <c r="K110" s="446"/>
      <c r="L110" s="427"/>
    </row>
    <row r="111" spans="1:12" ht="19.5" customHeight="1">
      <c r="A111" s="434"/>
      <c r="B111" s="435"/>
      <c r="C111" s="434"/>
      <c r="D111" s="444"/>
      <c r="E111" s="435"/>
      <c r="F111" s="112">
        <v>2021</v>
      </c>
      <c r="G111" s="112">
        <v>2022</v>
      </c>
      <c r="H111" s="428"/>
      <c r="I111" s="428"/>
      <c r="J111" s="428"/>
      <c r="K111" s="447"/>
      <c r="L111" s="428"/>
    </row>
    <row r="112" spans="1:12" ht="15" customHeight="1">
      <c r="A112" s="113">
        <v>32</v>
      </c>
      <c r="B112" s="137"/>
      <c r="C112" s="114" t="s">
        <v>85</v>
      </c>
      <c r="D112" s="114" t="s">
        <v>416</v>
      </c>
      <c r="E112" s="114" t="s">
        <v>417</v>
      </c>
      <c r="F112" s="118"/>
      <c r="G112" s="147"/>
      <c r="H112" s="138" t="s">
        <v>352</v>
      </c>
      <c r="I112" s="149"/>
      <c r="J112" s="150"/>
      <c r="K112" s="149"/>
      <c r="L112" s="164"/>
    </row>
    <row r="113" spans="1:12" ht="15" customHeight="1">
      <c r="A113" s="120"/>
      <c r="B113" s="140"/>
      <c r="C113" s="121"/>
      <c r="D113" s="121"/>
      <c r="E113" s="121"/>
      <c r="F113" s="141"/>
      <c r="G113" s="147"/>
      <c r="H113" s="142"/>
      <c r="I113" s="148"/>
      <c r="J113" s="148"/>
      <c r="K113" s="148"/>
      <c r="L113" s="152"/>
    </row>
    <row r="114" spans="1:12" ht="15" customHeight="1">
      <c r="A114" s="123"/>
      <c r="B114" s="123"/>
      <c r="C114" s="123"/>
      <c r="D114" s="123"/>
      <c r="E114" s="123"/>
      <c r="F114" s="141"/>
      <c r="G114" s="147"/>
      <c r="H114" s="143" t="s">
        <v>472</v>
      </c>
      <c r="I114" s="148"/>
      <c r="J114" s="157"/>
      <c r="K114" s="148"/>
      <c r="L114" s="152"/>
    </row>
    <row r="115" spans="1:12" ht="15" customHeight="1">
      <c r="A115" s="123"/>
      <c r="B115" s="123"/>
      <c r="C115" s="123"/>
      <c r="D115" s="123"/>
      <c r="E115" s="123"/>
      <c r="F115" s="141">
        <v>3</v>
      </c>
      <c r="G115" s="147">
        <v>3</v>
      </c>
      <c r="H115" s="131" t="s">
        <v>473</v>
      </c>
      <c r="I115" s="148" t="s">
        <v>57</v>
      </c>
      <c r="J115" s="157" t="s">
        <v>362</v>
      </c>
      <c r="K115" s="148" t="s">
        <v>89</v>
      </c>
      <c r="L115" s="148" t="s">
        <v>96</v>
      </c>
    </row>
    <row r="116" spans="1:12" ht="15" customHeight="1">
      <c r="A116" s="123"/>
      <c r="B116" s="123"/>
      <c r="C116" s="123"/>
      <c r="D116" s="123"/>
      <c r="E116" s="123"/>
      <c r="F116" s="141">
        <v>4</v>
      </c>
      <c r="G116" s="147">
        <v>4</v>
      </c>
      <c r="H116" s="131" t="s">
        <v>473</v>
      </c>
      <c r="I116" s="148" t="s">
        <v>58</v>
      </c>
      <c r="J116" s="148" t="s">
        <v>365</v>
      </c>
      <c r="K116" s="148" t="s">
        <v>90</v>
      </c>
      <c r="L116" s="148" t="s">
        <v>91</v>
      </c>
    </row>
    <row r="117" spans="1:12" ht="15" customHeight="1">
      <c r="A117" s="123"/>
      <c r="B117" s="123"/>
      <c r="C117" s="123"/>
      <c r="D117" s="123"/>
      <c r="E117" s="123"/>
      <c r="F117" s="141">
        <v>5</v>
      </c>
      <c r="G117" s="147">
        <v>5</v>
      </c>
      <c r="H117" s="131" t="s">
        <v>473</v>
      </c>
      <c r="I117" s="148" t="s">
        <v>63</v>
      </c>
      <c r="J117" s="157" t="s">
        <v>576</v>
      </c>
      <c r="K117" s="148" t="s">
        <v>92</v>
      </c>
      <c r="L117" s="148" t="s">
        <v>94</v>
      </c>
    </row>
    <row r="118" spans="1:12" ht="15" customHeight="1">
      <c r="A118" s="123"/>
      <c r="B118" s="123"/>
      <c r="C118" s="123"/>
      <c r="D118" s="123"/>
      <c r="E118" s="123"/>
      <c r="F118" s="141">
        <v>1</v>
      </c>
      <c r="G118" s="147">
        <v>1</v>
      </c>
      <c r="H118" s="165" t="s">
        <v>474</v>
      </c>
      <c r="I118" s="148" t="s">
        <v>63</v>
      </c>
      <c r="J118" s="148" t="s">
        <v>576</v>
      </c>
      <c r="K118" s="148" t="s">
        <v>92</v>
      </c>
      <c r="L118" s="148" t="s">
        <v>499</v>
      </c>
    </row>
    <row r="119" spans="1:12" ht="15" customHeight="1">
      <c r="A119" s="123"/>
      <c r="B119" s="135"/>
      <c r="C119" s="123"/>
      <c r="D119" s="145"/>
      <c r="E119" s="123"/>
      <c r="F119" s="141"/>
      <c r="G119" s="147"/>
      <c r="H119" s="165"/>
      <c r="I119" s="148"/>
      <c r="J119" s="148"/>
      <c r="K119" s="148"/>
      <c r="L119" s="148"/>
    </row>
    <row r="120" spans="1:12" ht="15" customHeight="1">
      <c r="A120" s="123"/>
      <c r="B120" s="135"/>
      <c r="C120" s="123"/>
      <c r="D120" s="145"/>
      <c r="E120" s="123"/>
      <c r="F120" s="141"/>
      <c r="G120" s="147"/>
      <c r="H120" s="166" t="s">
        <v>475</v>
      </c>
      <c r="I120" s="148"/>
      <c r="J120" s="157"/>
      <c r="K120" s="156"/>
      <c r="L120" s="156"/>
    </row>
    <row r="121" spans="1:12" ht="15" customHeight="1">
      <c r="A121" s="122"/>
      <c r="C121" s="122"/>
      <c r="E121" s="122"/>
      <c r="F121" s="141">
        <v>2</v>
      </c>
      <c r="G121" s="147">
        <v>2</v>
      </c>
      <c r="H121" s="165" t="s">
        <v>476</v>
      </c>
      <c r="I121" s="148" t="s">
        <v>57</v>
      </c>
      <c r="J121" s="148" t="s">
        <v>477</v>
      </c>
      <c r="K121" s="148" t="s">
        <v>98</v>
      </c>
      <c r="L121" s="148" t="s">
        <v>96</v>
      </c>
    </row>
    <row r="122" spans="1:12" ht="15" customHeight="1">
      <c r="A122" s="122"/>
      <c r="C122" s="122"/>
      <c r="E122" s="122"/>
      <c r="F122" s="141">
        <v>5</v>
      </c>
      <c r="G122" s="147">
        <v>5</v>
      </c>
      <c r="H122" s="165" t="s">
        <v>476</v>
      </c>
      <c r="I122" s="148" t="s">
        <v>58</v>
      </c>
      <c r="J122" s="148" t="s">
        <v>578</v>
      </c>
      <c r="K122" s="148" t="s">
        <v>99</v>
      </c>
      <c r="L122" s="148" t="s">
        <v>94</v>
      </c>
    </row>
    <row r="123" spans="1:12" ht="15" customHeight="1">
      <c r="A123" s="122"/>
      <c r="C123" s="122"/>
      <c r="E123" s="122"/>
      <c r="F123" s="141">
        <v>5</v>
      </c>
      <c r="G123" s="147">
        <v>5</v>
      </c>
      <c r="H123" s="165" t="s">
        <v>476</v>
      </c>
      <c r="I123" s="148" t="s">
        <v>63</v>
      </c>
      <c r="J123" s="148" t="s">
        <v>478</v>
      </c>
      <c r="K123" s="148" t="s">
        <v>100</v>
      </c>
      <c r="L123" s="148" t="s">
        <v>96</v>
      </c>
    </row>
    <row r="124" spans="1:12" ht="15" customHeight="1">
      <c r="A124" s="122"/>
      <c r="C124" s="122"/>
      <c r="E124" s="122"/>
      <c r="F124" s="141">
        <v>7</v>
      </c>
      <c r="G124" s="147">
        <v>7</v>
      </c>
      <c r="H124" s="165" t="s">
        <v>476</v>
      </c>
      <c r="I124" s="148" t="s">
        <v>64</v>
      </c>
      <c r="J124" s="157" t="s">
        <v>479</v>
      </c>
      <c r="K124" s="148" t="s">
        <v>101</v>
      </c>
      <c r="L124" s="148" t="s">
        <v>97</v>
      </c>
    </row>
    <row r="125" spans="1:12" ht="15" customHeight="1">
      <c r="A125" s="122"/>
      <c r="C125" s="122"/>
      <c r="E125" s="122"/>
      <c r="F125" s="141"/>
      <c r="G125" s="147"/>
      <c r="H125" s="165"/>
      <c r="I125" s="148"/>
      <c r="J125" s="157"/>
      <c r="K125" s="148"/>
      <c r="L125" s="148"/>
    </row>
    <row r="126" spans="1:12" ht="15" customHeight="1">
      <c r="A126" s="122"/>
      <c r="C126" s="122"/>
      <c r="E126" s="122"/>
      <c r="F126" s="141"/>
      <c r="G126" s="147"/>
      <c r="H126" s="143" t="s">
        <v>480</v>
      </c>
      <c r="I126" s="148"/>
      <c r="J126" s="157"/>
      <c r="K126" s="148"/>
      <c r="L126" s="148"/>
    </row>
    <row r="127" spans="1:12" ht="15" customHeight="1">
      <c r="A127" s="122"/>
      <c r="C127" s="122"/>
      <c r="E127" s="122"/>
      <c r="F127" s="141">
        <v>2</v>
      </c>
      <c r="G127" s="147">
        <v>2</v>
      </c>
      <c r="H127" s="131" t="s">
        <v>481</v>
      </c>
      <c r="I127" s="148" t="s">
        <v>57</v>
      </c>
      <c r="J127" s="157" t="s">
        <v>482</v>
      </c>
      <c r="K127" s="148" t="s">
        <v>102</v>
      </c>
      <c r="L127" s="148" t="s">
        <v>95</v>
      </c>
    </row>
    <row r="128" spans="1:12" ht="15" customHeight="1">
      <c r="A128" s="122"/>
      <c r="B128" s="136"/>
      <c r="C128" s="122"/>
      <c r="D128" s="136"/>
      <c r="E128" s="122"/>
      <c r="F128" s="141">
        <v>11</v>
      </c>
      <c r="G128" s="147">
        <v>11</v>
      </c>
      <c r="H128" s="167" t="s">
        <v>483</v>
      </c>
      <c r="I128" s="148" t="s">
        <v>58</v>
      </c>
      <c r="J128" s="157" t="s">
        <v>484</v>
      </c>
      <c r="K128" s="148" t="s">
        <v>416</v>
      </c>
      <c r="L128" s="148" t="s">
        <v>858</v>
      </c>
    </row>
    <row r="129" spans="1:12" ht="9.75" customHeight="1">
      <c r="A129" s="122"/>
      <c r="B129" s="136"/>
      <c r="C129" s="122"/>
      <c r="D129" s="136"/>
      <c r="E129" s="122"/>
      <c r="F129" s="141"/>
      <c r="G129" s="147"/>
      <c r="H129" s="167"/>
      <c r="I129" s="148"/>
      <c r="J129" s="157"/>
      <c r="K129" s="148"/>
      <c r="L129" s="148"/>
    </row>
    <row r="130" spans="1:12" ht="17.25" customHeight="1">
      <c r="A130" s="123"/>
      <c r="B130" s="123"/>
      <c r="C130" s="123"/>
      <c r="D130" s="123"/>
      <c r="E130" s="123"/>
      <c r="F130" s="141"/>
      <c r="G130" s="147"/>
      <c r="H130" s="168" t="s">
        <v>485</v>
      </c>
      <c r="I130" s="148"/>
      <c r="J130" s="148"/>
      <c r="K130" s="148"/>
      <c r="L130" s="148"/>
    </row>
    <row r="131" spans="1:12" ht="15" customHeight="1">
      <c r="A131" s="123"/>
      <c r="B131" s="123"/>
      <c r="C131" s="123"/>
      <c r="D131" s="123"/>
      <c r="E131" s="199"/>
      <c r="F131" s="119">
        <v>2</v>
      </c>
      <c r="G131" s="141">
        <v>2</v>
      </c>
      <c r="H131" s="165" t="s">
        <v>486</v>
      </c>
      <c r="I131" s="148"/>
      <c r="J131" s="148" t="s">
        <v>487</v>
      </c>
      <c r="K131" s="148" t="s">
        <v>101</v>
      </c>
      <c r="L131" s="148" t="s">
        <v>828</v>
      </c>
    </row>
    <row r="132" spans="1:12" ht="5.25" customHeight="1">
      <c r="A132" s="123"/>
      <c r="B132" s="123"/>
      <c r="C132" s="123"/>
      <c r="D132" s="123"/>
      <c r="E132" s="199"/>
      <c r="F132" s="119"/>
      <c r="G132" s="141"/>
      <c r="H132" s="165"/>
      <c r="I132" s="148"/>
      <c r="J132" s="148"/>
      <c r="K132" s="148"/>
      <c r="L132" s="148"/>
    </row>
    <row r="133" spans="1:12" ht="15" customHeight="1">
      <c r="A133" s="123"/>
      <c r="B133" s="123"/>
      <c r="C133" s="123"/>
      <c r="D133" s="123"/>
      <c r="E133" s="199"/>
      <c r="F133" s="204">
        <v>280</v>
      </c>
      <c r="G133" s="204">
        <v>280</v>
      </c>
      <c r="H133" s="169"/>
      <c r="I133" s="148"/>
      <c r="J133" s="148"/>
      <c r="K133" s="192"/>
      <c r="L133" s="157"/>
    </row>
    <row r="134" spans="1:12" ht="15" customHeight="1">
      <c r="A134" s="123"/>
      <c r="B134" s="123"/>
      <c r="C134" s="123"/>
      <c r="D134" s="123"/>
      <c r="E134" s="199"/>
      <c r="F134" s="119">
        <v>1</v>
      </c>
      <c r="G134" s="141">
        <v>1</v>
      </c>
      <c r="H134" s="131" t="s">
        <v>488</v>
      </c>
      <c r="I134" s="148"/>
      <c r="J134" s="148" t="s">
        <v>489</v>
      </c>
      <c r="K134" s="148" t="s">
        <v>101</v>
      </c>
      <c r="L134" s="148" t="s">
        <v>499</v>
      </c>
    </row>
    <row r="135" spans="1:12" ht="15" customHeight="1">
      <c r="A135" s="123"/>
      <c r="B135" s="123"/>
      <c r="C135" s="123"/>
      <c r="D135" s="123"/>
      <c r="E135" s="199"/>
      <c r="F135" s="119">
        <v>31</v>
      </c>
      <c r="G135" s="141">
        <v>31</v>
      </c>
      <c r="H135" s="131" t="s">
        <v>490</v>
      </c>
      <c r="I135" s="148"/>
      <c r="J135" s="148" t="s">
        <v>491</v>
      </c>
      <c r="K135" s="148" t="s">
        <v>103</v>
      </c>
      <c r="L135" s="148" t="s">
        <v>859</v>
      </c>
    </row>
    <row r="136" spans="1:12" ht="15" customHeight="1">
      <c r="A136" s="123"/>
      <c r="B136" s="123"/>
      <c r="C136" s="123"/>
      <c r="D136" s="123"/>
      <c r="E136" s="199"/>
      <c r="F136" s="204">
        <v>312</v>
      </c>
      <c r="G136" s="204">
        <v>312</v>
      </c>
      <c r="H136" s="169"/>
      <c r="I136" s="148"/>
      <c r="J136" s="148"/>
      <c r="K136" s="170"/>
      <c r="L136" s="170"/>
    </row>
    <row r="137" spans="1:12" ht="15" customHeight="1">
      <c r="A137" s="123"/>
      <c r="B137" s="123"/>
      <c r="C137" s="123"/>
      <c r="D137" s="123"/>
      <c r="E137" s="199"/>
      <c r="F137" s="119">
        <v>7</v>
      </c>
      <c r="G137" s="141">
        <v>7</v>
      </c>
      <c r="H137" s="165" t="s">
        <v>104</v>
      </c>
      <c r="I137" s="171"/>
      <c r="J137" s="148"/>
      <c r="K137" s="148" t="s">
        <v>103</v>
      </c>
      <c r="L137" s="148" t="s">
        <v>936</v>
      </c>
    </row>
    <row r="138" spans="1:12" ht="15" customHeight="1">
      <c r="A138" s="123"/>
      <c r="B138" s="123"/>
      <c r="C138" s="123"/>
      <c r="D138" s="123"/>
      <c r="E138" s="199"/>
      <c r="F138" s="119">
        <v>50</v>
      </c>
      <c r="G138" s="141">
        <v>50</v>
      </c>
      <c r="H138" s="165" t="s">
        <v>105</v>
      </c>
      <c r="I138" s="171"/>
      <c r="J138" s="148"/>
      <c r="K138" s="157" t="s">
        <v>54</v>
      </c>
      <c r="L138" s="157" t="s">
        <v>937</v>
      </c>
    </row>
    <row r="139" spans="1:12" ht="15" customHeight="1">
      <c r="A139" s="123"/>
      <c r="B139" s="123"/>
      <c r="C139" s="123"/>
      <c r="D139" s="123"/>
      <c r="E139" s="199"/>
      <c r="F139" s="204">
        <v>369</v>
      </c>
      <c r="G139" s="205">
        <v>369</v>
      </c>
      <c r="H139" s="165" t="s">
        <v>106</v>
      </c>
      <c r="I139" s="171"/>
      <c r="J139" s="148"/>
      <c r="K139" s="148"/>
      <c r="L139" s="148"/>
    </row>
    <row r="140" spans="1:12" ht="15" customHeight="1">
      <c r="A140" s="123"/>
      <c r="B140" s="123"/>
      <c r="C140" s="123"/>
      <c r="D140" s="123"/>
      <c r="E140" s="199"/>
      <c r="F140" s="204">
        <v>1</v>
      </c>
      <c r="G140" s="205">
        <v>1</v>
      </c>
      <c r="H140" s="165" t="s">
        <v>979</v>
      </c>
      <c r="I140" s="171"/>
      <c r="J140" s="148"/>
      <c r="K140" s="148" t="s">
        <v>107</v>
      </c>
      <c r="L140" s="148" t="s">
        <v>499</v>
      </c>
    </row>
    <row r="141" spans="1:12" ht="15" customHeight="1">
      <c r="A141" s="123"/>
      <c r="B141" s="123"/>
      <c r="C141" s="123"/>
      <c r="D141" s="123"/>
      <c r="E141" s="199"/>
      <c r="F141" s="118">
        <v>370</v>
      </c>
      <c r="G141" s="206">
        <v>370</v>
      </c>
      <c r="H141" s="165"/>
      <c r="I141" s="171"/>
      <c r="J141" s="148"/>
      <c r="K141" s="148"/>
      <c r="L141" s="148"/>
    </row>
  </sheetData>
  <sheetProtection/>
  <mergeCells count="34">
    <mergeCell ref="I107:I111"/>
    <mergeCell ref="J107:J111"/>
    <mergeCell ref="K107:K111"/>
    <mergeCell ref="L107:L111"/>
    <mergeCell ref="A107:B111"/>
    <mergeCell ref="C107:E111"/>
    <mergeCell ref="F107:G110"/>
    <mergeCell ref="H107:H111"/>
    <mergeCell ref="I71:I75"/>
    <mergeCell ref="J71:J75"/>
    <mergeCell ref="K71:K75"/>
    <mergeCell ref="L71:L75"/>
    <mergeCell ref="A71:B75"/>
    <mergeCell ref="C71:E75"/>
    <mergeCell ref="F71:G74"/>
    <mergeCell ref="H71:H75"/>
    <mergeCell ref="I36:I40"/>
    <mergeCell ref="J36:J40"/>
    <mergeCell ref="K36:K40"/>
    <mergeCell ref="L36:L40"/>
    <mergeCell ref="A36:B40"/>
    <mergeCell ref="C36:E40"/>
    <mergeCell ref="F36:G39"/>
    <mergeCell ref="H36:H40"/>
    <mergeCell ref="C1:L1"/>
    <mergeCell ref="I4:I8"/>
    <mergeCell ref="C2:L2"/>
    <mergeCell ref="A4:B8"/>
    <mergeCell ref="L4:L8"/>
    <mergeCell ref="J4:J8"/>
    <mergeCell ref="F4:G7"/>
    <mergeCell ref="H4:H8"/>
    <mergeCell ref="C4:E8"/>
    <mergeCell ref="K4:K8"/>
  </mergeCells>
  <printOptions/>
  <pageMargins left="0.4724409448818898" right="0.2362204724409449" top="0.5905511811023623" bottom="0.5905511811023623" header="0.31496062992125984" footer="0.31496062992125984"/>
  <pageSetup firstPageNumber="13" useFirstPageNumber="1" horizontalDpi="600" verticalDpi="600" orientation="landscape" paperSize="9" r:id="rId4"/>
  <headerFooter>
    <oddFooter>&amp;C&amp;P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theme="2" tint="-0.4999699890613556"/>
  </sheetPr>
  <dimension ref="A1:J162"/>
  <sheetViews>
    <sheetView showGridLines="0" zoomScalePageLayoutView="0" workbookViewId="0" topLeftCell="A1">
      <selection activeCell="P17" sqref="P17"/>
    </sheetView>
  </sheetViews>
  <sheetFormatPr defaultColWidth="9.140625" defaultRowHeight="12.75"/>
  <cols>
    <col min="1" max="1" width="4.7109375" style="0" customWidth="1"/>
    <col min="2" max="3" width="7.00390625" style="0" customWidth="1"/>
    <col min="4" max="4" width="32.7109375" style="0" customWidth="1"/>
    <col min="6" max="6" width="5.7109375" style="0" customWidth="1"/>
    <col min="7" max="7" width="17.7109375" style="0" customWidth="1"/>
    <col min="8" max="8" width="18.8515625" style="77" customWidth="1"/>
    <col min="10" max="10" width="30.00390625" style="0" customWidth="1"/>
    <col min="11" max="11" width="4.7109375" style="24" customWidth="1"/>
  </cols>
  <sheetData>
    <row r="1" spans="2:10" ht="15.75">
      <c r="B1" s="451" t="s">
        <v>366</v>
      </c>
      <c r="C1" s="451"/>
      <c r="D1" s="451"/>
      <c r="E1" s="451"/>
      <c r="F1" s="451"/>
      <c r="G1" s="451"/>
      <c r="H1" s="451"/>
      <c r="I1" s="451"/>
      <c r="J1" s="451"/>
    </row>
    <row r="2" spans="2:10" ht="12.75">
      <c r="B2" s="452" t="s">
        <v>358</v>
      </c>
      <c r="C2" s="452"/>
      <c r="D2" s="452"/>
      <c r="E2" s="452"/>
      <c r="F2" s="452"/>
      <c r="G2" s="452"/>
      <c r="H2" s="452"/>
      <c r="I2" s="452"/>
      <c r="J2" s="452"/>
    </row>
    <row r="3" spans="2:10" ht="12.75">
      <c r="B3" s="1"/>
      <c r="C3" s="22"/>
      <c r="D3" s="22"/>
      <c r="E3" s="22"/>
      <c r="F3" s="22"/>
      <c r="G3" s="22"/>
      <c r="H3" s="75"/>
      <c r="I3" s="22"/>
      <c r="J3" s="22"/>
    </row>
    <row r="4" spans="1:10" ht="12.75">
      <c r="A4" s="6"/>
      <c r="B4" s="453" t="s">
        <v>367</v>
      </c>
      <c r="C4" s="453"/>
      <c r="D4" s="449" t="s">
        <v>368</v>
      </c>
      <c r="E4" s="449" t="s">
        <v>353</v>
      </c>
      <c r="F4" s="449" t="s">
        <v>369</v>
      </c>
      <c r="G4" s="449" t="s">
        <v>370</v>
      </c>
      <c r="H4" s="454" t="s">
        <v>371</v>
      </c>
      <c r="I4" s="44" t="s">
        <v>372</v>
      </c>
      <c r="J4" s="449" t="s">
        <v>374</v>
      </c>
    </row>
    <row r="5" spans="1:10" ht="12.75">
      <c r="A5" s="6"/>
      <c r="B5" s="45" t="s">
        <v>57</v>
      </c>
      <c r="C5" s="45" t="s">
        <v>58</v>
      </c>
      <c r="D5" s="450"/>
      <c r="E5" s="450"/>
      <c r="F5" s="450"/>
      <c r="G5" s="450"/>
      <c r="H5" s="455"/>
      <c r="I5" s="46" t="s">
        <v>373</v>
      </c>
      <c r="J5" s="450"/>
    </row>
    <row r="6" spans="1:10" ht="12.75">
      <c r="A6" s="6"/>
      <c r="B6" s="29"/>
      <c r="C6" s="107"/>
      <c r="D6" s="27"/>
      <c r="E6" s="29"/>
      <c r="F6" s="29"/>
      <c r="G6" s="29"/>
      <c r="H6" s="76"/>
      <c r="I6" s="29"/>
      <c r="J6" s="29"/>
    </row>
    <row r="7" spans="1:10" ht="12.75">
      <c r="A7" s="6"/>
      <c r="B7" s="29">
        <v>32</v>
      </c>
      <c r="C7" s="107" t="s">
        <v>186</v>
      </c>
      <c r="D7" s="27" t="s">
        <v>492</v>
      </c>
      <c r="E7" s="29"/>
      <c r="F7" s="173"/>
      <c r="G7" s="174"/>
      <c r="H7" s="175"/>
      <c r="I7" s="174"/>
      <c r="J7" s="29"/>
    </row>
    <row r="8" spans="1:10" ht="12.75">
      <c r="A8" s="6"/>
      <c r="B8" s="29"/>
      <c r="C8" s="107"/>
      <c r="D8" s="72"/>
      <c r="E8" s="29"/>
      <c r="F8" s="173"/>
      <c r="G8" s="174"/>
      <c r="H8" s="175"/>
      <c r="I8" s="174"/>
      <c r="J8" s="29"/>
    </row>
    <row r="9" spans="1:10" ht="15.75" customHeight="1">
      <c r="A9" s="6"/>
      <c r="B9" s="26"/>
      <c r="C9" s="26"/>
      <c r="D9" s="71"/>
      <c r="E9" s="278" t="s">
        <v>199</v>
      </c>
      <c r="F9" s="70">
        <v>2004</v>
      </c>
      <c r="G9" s="74" t="s">
        <v>209</v>
      </c>
      <c r="H9" s="78" t="s">
        <v>219</v>
      </c>
      <c r="I9" s="81" t="s">
        <v>220</v>
      </c>
      <c r="J9" s="28" t="s">
        <v>231</v>
      </c>
    </row>
    <row r="10" spans="1:10" ht="15.75" customHeight="1">
      <c r="A10" s="6"/>
      <c r="B10" s="26"/>
      <c r="C10" s="26"/>
      <c r="D10" s="71"/>
      <c r="E10" s="278" t="s">
        <v>200</v>
      </c>
      <c r="F10" s="70">
        <v>2005</v>
      </c>
      <c r="G10" s="74" t="s">
        <v>211</v>
      </c>
      <c r="H10" s="78" t="s">
        <v>234</v>
      </c>
      <c r="I10" s="79" t="s">
        <v>221</v>
      </c>
      <c r="J10" s="28" t="s">
        <v>230</v>
      </c>
    </row>
    <row r="11" spans="1:10" ht="15.75" customHeight="1">
      <c r="A11" s="6"/>
      <c r="B11" s="26"/>
      <c r="C11" s="26"/>
      <c r="D11" s="71"/>
      <c r="E11" s="278" t="s">
        <v>201</v>
      </c>
      <c r="F11" s="70">
        <v>2009</v>
      </c>
      <c r="G11" s="74" t="s">
        <v>212</v>
      </c>
      <c r="H11" s="78" t="s">
        <v>236</v>
      </c>
      <c r="I11" s="81" t="s">
        <v>222</v>
      </c>
      <c r="J11" s="28" t="s">
        <v>232</v>
      </c>
    </row>
    <row r="12" spans="1:10" ht="15.75" customHeight="1">
      <c r="A12" s="6"/>
      <c r="B12" s="26"/>
      <c r="C12" s="26"/>
      <c r="D12" s="71"/>
      <c r="E12" s="278" t="s">
        <v>202</v>
      </c>
      <c r="F12" s="73">
        <v>2010</v>
      </c>
      <c r="G12" s="74" t="s">
        <v>213</v>
      </c>
      <c r="H12" s="78" t="s">
        <v>235</v>
      </c>
      <c r="I12" s="81" t="s">
        <v>224</v>
      </c>
      <c r="J12" s="28" t="s">
        <v>232</v>
      </c>
    </row>
    <row r="13" spans="1:10" ht="15.75" customHeight="1">
      <c r="A13" s="6"/>
      <c r="B13" s="26"/>
      <c r="C13" s="26"/>
      <c r="D13" s="71"/>
      <c r="E13" s="278" t="s">
        <v>203</v>
      </c>
      <c r="F13" s="70">
        <v>2011</v>
      </c>
      <c r="G13" s="74" t="s">
        <v>210</v>
      </c>
      <c r="H13" s="78" t="s">
        <v>235</v>
      </c>
      <c r="I13" s="79" t="s">
        <v>225</v>
      </c>
      <c r="J13" s="28" t="s">
        <v>232</v>
      </c>
    </row>
    <row r="14" spans="1:10" ht="15.75" customHeight="1">
      <c r="A14" s="6"/>
      <c r="B14" s="26"/>
      <c r="C14" s="26"/>
      <c r="D14" s="71"/>
      <c r="E14" s="278" t="s">
        <v>204</v>
      </c>
      <c r="F14" s="70">
        <v>2011</v>
      </c>
      <c r="G14" s="74" t="s">
        <v>214</v>
      </c>
      <c r="H14" s="78" t="s">
        <v>237</v>
      </c>
      <c r="I14" s="81" t="s">
        <v>226</v>
      </c>
      <c r="J14" s="28" t="s">
        <v>232</v>
      </c>
    </row>
    <row r="15" spans="1:10" ht="15.75" customHeight="1">
      <c r="A15" s="6"/>
      <c r="B15" s="26"/>
      <c r="C15" s="26"/>
      <c r="D15" s="71"/>
      <c r="E15" s="278" t="s">
        <v>205</v>
      </c>
      <c r="F15" s="70">
        <v>2011</v>
      </c>
      <c r="G15" s="74" t="s">
        <v>215</v>
      </c>
      <c r="H15" s="78" t="s">
        <v>233</v>
      </c>
      <c r="I15" s="80" t="s">
        <v>54</v>
      </c>
      <c r="J15" s="28" t="s">
        <v>232</v>
      </c>
    </row>
    <row r="16" spans="1:10" ht="15.75" customHeight="1">
      <c r="A16" s="6"/>
      <c r="B16" s="26"/>
      <c r="C16" s="26"/>
      <c r="D16" s="71"/>
      <c r="E16" s="278" t="s">
        <v>206</v>
      </c>
      <c r="F16" s="70">
        <v>2011</v>
      </c>
      <c r="G16" s="74" t="s">
        <v>216</v>
      </c>
      <c r="H16" s="78" t="s">
        <v>235</v>
      </c>
      <c r="I16" s="81" t="s">
        <v>223</v>
      </c>
      <c r="J16" s="28" t="s">
        <v>232</v>
      </c>
    </row>
    <row r="17" spans="1:10" ht="15.75" customHeight="1">
      <c r="A17" s="6"/>
      <c r="B17" s="26"/>
      <c r="C17" s="26"/>
      <c r="D17" s="71"/>
      <c r="E17" s="279" t="s">
        <v>207</v>
      </c>
      <c r="F17" s="70">
        <v>2011</v>
      </c>
      <c r="G17" s="74" t="s">
        <v>217</v>
      </c>
      <c r="H17" s="78" t="s">
        <v>235</v>
      </c>
      <c r="I17" s="79" t="s">
        <v>227</v>
      </c>
      <c r="J17" s="28" t="s">
        <v>232</v>
      </c>
    </row>
    <row r="18" spans="1:10" ht="15.75" customHeight="1">
      <c r="A18" s="6"/>
      <c r="B18" s="26"/>
      <c r="C18" s="26"/>
      <c r="D18" s="71"/>
      <c r="E18" s="278" t="s">
        <v>208</v>
      </c>
      <c r="F18" s="70">
        <v>2012</v>
      </c>
      <c r="G18" s="74" t="s">
        <v>218</v>
      </c>
      <c r="H18" s="78" t="s">
        <v>238</v>
      </c>
      <c r="I18" s="79" t="s">
        <v>228</v>
      </c>
      <c r="J18" s="28" t="s">
        <v>232</v>
      </c>
    </row>
    <row r="19" spans="1:10" ht="15.75" customHeight="1">
      <c r="A19" s="6"/>
      <c r="B19" s="26"/>
      <c r="C19" s="26"/>
      <c r="D19" s="71"/>
      <c r="E19" s="278" t="s">
        <v>25</v>
      </c>
      <c r="F19" s="70">
        <v>2013</v>
      </c>
      <c r="G19" s="74" t="s">
        <v>29</v>
      </c>
      <c r="H19" s="78" t="s">
        <v>235</v>
      </c>
      <c r="I19" s="79" t="s">
        <v>30</v>
      </c>
      <c r="J19" s="28" t="s">
        <v>229</v>
      </c>
    </row>
    <row r="20" spans="1:10" ht="15.75" customHeight="1">
      <c r="A20" s="6"/>
      <c r="B20" s="26"/>
      <c r="C20" s="26"/>
      <c r="D20" s="71"/>
      <c r="E20" s="278" t="s">
        <v>26</v>
      </c>
      <c r="F20" s="70">
        <v>2013</v>
      </c>
      <c r="G20" s="74" t="s">
        <v>29</v>
      </c>
      <c r="H20" s="78" t="s">
        <v>235</v>
      </c>
      <c r="I20" s="79" t="s">
        <v>30</v>
      </c>
      <c r="J20" s="28" t="s">
        <v>229</v>
      </c>
    </row>
    <row r="21" spans="1:10" ht="15.75" customHeight="1">
      <c r="A21" s="6"/>
      <c r="B21" s="26"/>
      <c r="C21" s="26"/>
      <c r="D21" s="71"/>
      <c r="E21" s="278" t="s">
        <v>27</v>
      </c>
      <c r="F21" s="70">
        <v>2013</v>
      </c>
      <c r="G21" s="74" t="s">
        <v>29</v>
      </c>
      <c r="H21" s="78" t="s">
        <v>235</v>
      </c>
      <c r="I21" s="79" t="s">
        <v>30</v>
      </c>
      <c r="J21" s="28" t="s">
        <v>229</v>
      </c>
    </row>
    <row r="22" spans="1:10" ht="15.75" customHeight="1">
      <c r="A22" s="6"/>
      <c r="B22" s="26"/>
      <c r="C22" s="26"/>
      <c r="D22" s="71"/>
      <c r="E22" s="278" t="s">
        <v>28</v>
      </c>
      <c r="F22" s="70">
        <v>2013</v>
      </c>
      <c r="G22" s="74" t="s">
        <v>29</v>
      </c>
      <c r="H22" s="78" t="s">
        <v>235</v>
      </c>
      <c r="I22" s="79" t="s">
        <v>30</v>
      </c>
      <c r="J22" s="28" t="s">
        <v>229</v>
      </c>
    </row>
    <row r="23" spans="1:10" ht="15.75" customHeight="1">
      <c r="A23" s="6"/>
      <c r="B23" s="26"/>
      <c r="C23" s="26"/>
      <c r="D23" s="71"/>
      <c r="E23" s="278" t="s">
        <v>182</v>
      </c>
      <c r="F23" s="70">
        <v>2015</v>
      </c>
      <c r="G23" s="28" t="s">
        <v>183</v>
      </c>
      <c r="H23" s="108" t="s">
        <v>235</v>
      </c>
      <c r="I23" s="109" t="s">
        <v>184</v>
      </c>
      <c r="J23" s="28" t="s">
        <v>185</v>
      </c>
    </row>
    <row r="24" spans="1:10" ht="15.75" customHeight="1">
      <c r="A24" s="6"/>
      <c r="B24" s="26"/>
      <c r="C24" s="26"/>
      <c r="D24" s="71"/>
      <c r="E24" s="278" t="s">
        <v>836</v>
      </c>
      <c r="F24" s="70">
        <v>2018</v>
      </c>
      <c r="G24" s="28" t="s">
        <v>837</v>
      </c>
      <c r="H24" s="108" t="s">
        <v>235</v>
      </c>
      <c r="I24" s="109" t="s">
        <v>838</v>
      </c>
      <c r="J24" s="28" t="s">
        <v>839</v>
      </c>
    </row>
    <row r="25" spans="2:10" ht="15.75" customHeight="1">
      <c r="B25" s="28"/>
      <c r="C25" s="28"/>
      <c r="D25" s="28"/>
      <c r="E25" s="278" t="s">
        <v>840</v>
      </c>
      <c r="F25" s="26">
        <v>2018</v>
      </c>
      <c r="G25" s="28" t="s">
        <v>837</v>
      </c>
      <c r="H25" s="207" t="s">
        <v>235</v>
      </c>
      <c r="I25" s="109" t="s">
        <v>838</v>
      </c>
      <c r="J25" s="28" t="s">
        <v>839</v>
      </c>
    </row>
    <row r="26" spans="2:10" ht="15.75" customHeight="1">
      <c r="B26" s="71"/>
      <c r="C26" s="28"/>
      <c r="D26" s="285"/>
      <c r="E26" s="286" t="s">
        <v>841</v>
      </c>
      <c r="F26" s="287">
        <v>2018</v>
      </c>
      <c r="G26" s="288" t="s">
        <v>837</v>
      </c>
      <c r="H26" s="74" t="s">
        <v>235</v>
      </c>
      <c r="I26" s="289" t="s">
        <v>838</v>
      </c>
      <c r="J26" s="290" t="s">
        <v>839</v>
      </c>
    </row>
    <row r="27" spans="2:10" ht="15.75" customHeight="1">
      <c r="B27" s="71"/>
      <c r="C27" s="28"/>
      <c r="D27" s="285"/>
      <c r="E27" s="278"/>
      <c r="F27" s="26"/>
      <c r="G27" s="28"/>
      <c r="H27" s="108"/>
      <c r="I27" s="109"/>
      <c r="J27" s="28"/>
    </row>
    <row r="28" spans="2:10" ht="15.75" customHeight="1">
      <c r="B28" s="71"/>
      <c r="C28" s="28"/>
      <c r="D28" s="285"/>
      <c r="E28" s="278"/>
      <c r="F28" s="26"/>
      <c r="G28" s="28"/>
      <c r="H28" s="108"/>
      <c r="I28" s="109"/>
      <c r="J28" s="28"/>
    </row>
    <row r="29" spans="2:10" ht="15.75" customHeight="1">
      <c r="B29" s="272"/>
      <c r="C29" s="282"/>
      <c r="D29" s="273"/>
      <c r="E29" s="280"/>
      <c r="F29" s="274"/>
      <c r="G29" s="275"/>
      <c r="H29" s="276"/>
      <c r="I29" s="277"/>
      <c r="J29" s="275"/>
    </row>
    <row r="30" spans="2:10" ht="12.75">
      <c r="B30" s="22"/>
      <c r="C30" s="22"/>
      <c r="D30" s="22"/>
      <c r="E30" s="22"/>
      <c r="F30" s="22"/>
      <c r="G30" s="22"/>
      <c r="H30" s="75"/>
      <c r="I30" s="22"/>
      <c r="J30" s="22"/>
    </row>
    <row r="31" spans="2:10" ht="12.75">
      <c r="B31" s="22"/>
      <c r="C31" s="22"/>
      <c r="D31" s="22"/>
      <c r="E31" s="22"/>
      <c r="F31" s="22"/>
      <c r="G31" s="22"/>
      <c r="H31" s="75"/>
      <c r="I31" s="22"/>
      <c r="J31" s="22"/>
    </row>
    <row r="32" spans="2:10" ht="12.75">
      <c r="B32" s="22"/>
      <c r="C32" s="22"/>
      <c r="D32" s="22"/>
      <c r="E32" s="22"/>
      <c r="F32" s="22"/>
      <c r="G32" s="22"/>
      <c r="H32" s="75"/>
      <c r="I32" s="22"/>
      <c r="J32" s="22"/>
    </row>
    <row r="33" spans="2:10" ht="12.75">
      <c r="B33" s="22"/>
      <c r="C33" s="22"/>
      <c r="D33" s="22"/>
      <c r="E33" s="22"/>
      <c r="F33" s="22"/>
      <c r="G33" s="22"/>
      <c r="H33" s="75"/>
      <c r="I33" s="22"/>
      <c r="J33" s="22"/>
    </row>
    <row r="34" spans="2:10" ht="12.75">
      <c r="B34" s="22"/>
      <c r="C34" s="22"/>
      <c r="D34" s="22"/>
      <c r="E34" s="22"/>
      <c r="F34" s="22"/>
      <c r="G34" s="22"/>
      <c r="H34" s="75"/>
      <c r="I34" s="22"/>
      <c r="J34" s="22"/>
    </row>
    <row r="35" spans="2:10" ht="12.75">
      <c r="B35" s="22"/>
      <c r="C35" s="22"/>
      <c r="D35" s="22"/>
      <c r="E35" s="22"/>
      <c r="F35" s="22"/>
      <c r="G35" s="22"/>
      <c r="H35" s="75"/>
      <c r="I35" s="22"/>
      <c r="J35" s="22"/>
    </row>
    <row r="36" spans="2:10" ht="12.75">
      <c r="B36" s="22"/>
      <c r="C36" s="22"/>
      <c r="D36" s="22"/>
      <c r="E36" s="22"/>
      <c r="F36" s="22"/>
      <c r="G36" s="22"/>
      <c r="H36" s="75"/>
      <c r="I36" s="22"/>
      <c r="J36" s="22"/>
    </row>
    <row r="37" spans="2:10" ht="12.75">
      <c r="B37" s="22"/>
      <c r="C37" s="22"/>
      <c r="D37" s="22"/>
      <c r="E37" s="22"/>
      <c r="F37" s="22"/>
      <c r="G37" s="22"/>
      <c r="H37" s="75"/>
      <c r="I37" s="22"/>
      <c r="J37" s="22"/>
    </row>
    <row r="38" spans="2:10" ht="12.75">
      <c r="B38" s="22"/>
      <c r="C38" s="22"/>
      <c r="D38" s="22"/>
      <c r="E38" s="22"/>
      <c r="F38" s="22"/>
      <c r="G38" s="22"/>
      <c r="H38" s="75"/>
      <c r="I38" s="22"/>
      <c r="J38" s="22"/>
    </row>
    <row r="39" spans="2:10" ht="12.75">
      <c r="B39" s="22"/>
      <c r="C39" s="22"/>
      <c r="D39" s="22"/>
      <c r="E39" s="22"/>
      <c r="F39" s="22"/>
      <c r="G39" s="22"/>
      <c r="H39" s="75"/>
      <c r="I39" s="22"/>
      <c r="J39" s="22"/>
    </row>
    <row r="40" spans="2:10" ht="12.75">
      <c r="B40" s="22"/>
      <c r="C40" s="22"/>
      <c r="D40" s="22"/>
      <c r="E40" s="22"/>
      <c r="F40" s="22"/>
      <c r="G40" s="22"/>
      <c r="H40" s="75"/>
      <c r="I40" s="22"/>
      <c r="J40" s="22"/>
    </row>
    <row r="41" spans="2:10" ht="12.75">
      <c r="B41" s="22"/>
      <c r="C41" s="22"/>
      <c r="D41" s="22"/>
      <c r="E41" s="22"/>
      <c r="F41" s="22"/>
      <c r="G41" s="22"/>
      <c r="H41" s="75"/>
      <c r="I41" s="22"/>
      <c r="J41" s="22"/>
    </row>
    <row r="42" spans="2:10" ht="12.75">
      <c r="B42" s="22"/>
      <c r="C42" s="22"/>
      <c r="D42" s="22"/>
      <c r="E42" s="22"/>
      <c r="F42" s="22"/>
      <c r="G42" s="22"/>
      <c r="H42" s="75"/>
      <c r="I42" s="22"/>
      <c r="J42" s="22"/>
    </row>
    <row r="43" spans="2:10" ht="12.75">
      <c r="B43" s="22"/>
      <c r="C43" s="22"/>
      <c r="D43" s="22"/>
      <c r="E43" s="22"/>
      <c r="F43" s="22"/>
      <c r="G43" s="22"/>
      <c r="H43" s="75"/>
      <c r="I43" s="22"/>
      <c r="J43" s="22"/>
    </row>
    <row r="44" spans="2:10" ht="12.75">
      <c r="B44" s="22"/>
      <c r="C44" s="22"/>
      <c r="D44" s="22"/>
      <c r="E44" s="22"/>
      <c r="F44" s="22"/>
      <c r="G44" s="22"/>
      <c r="H44" s="75"/>
      <c r="I44" s="22"/>
      <c r="J44" s="22"/>
    </row>
    <row r="45" spans="2:10" ht="12.75">
      <c r="B45" s="22"/>
      <c r="C45" s="22"/>
      <c r="D45" s="22"/>
      <c r="E45" s="22"/>
      <c r="F45" s="22"/>
      <c r="G45" s="22"/>
      <c r="H45" s="75"/>
      <c r="I45" s="22"/>
      <c r="J45" s="22"/>
    </row>
    <row r="46" spans="2:10" ht="12.75">
      <c r="B46" s="22"/>
      <c r="C46" s="22"/>
      <c r="D46" s="22"/>
      <c r="E46" s="22"/>
      <c r="F46" s="22"/>
      <c r="G46" s="22"/>
      <c r="H46" s="75"/>
      <c r="I46" s="22"/>
      <c r="J46" s="22"/>
    </row>
    <row r="47" spans="2:10" ht="12.75">
      <c r="B47" s="22"/>
      <c r="C47" s="22"/>
      <c r="D47" s="22"/>
      <c r="E47" s="22"/>
      <c r="F47" s="22"/>
      <c r="G47" s="22"/>
      <c r="H47" s="75"/>
      <c r="I47" s="22"/>
      <c r="J47" s="22"/>
    </row>
    <row r="48" spans="2:10" ht="12.75">
      <c r="B48" s="22"/>
      <c r="C48" s="22"/>
      <c r="D48" s="22"/>
      <c r="E48" s="22"/>
      <c r="F48" s="22"/>
      <c r="G48" s="22"/>
      <c r="H48" s="75"/>
      <c r="I48" s="22"/>
      <c r="J48" s="22"/>
    </row>
    <row r="49" spans="2:10" ht="12.75">
      <c r="B49" s="22"/>
      <c r="C49" s="22"/>
      <c r="D49" s="22"/>
      <c r="E49" s="22"/>
      <c r="F49" s="22"/>
      <c r="G49" s="22"/>
      <c r="H49" s="75"/>
      <c r="I49" s="22"/>
      <c r="J49" s="22"/>
    </row>
    <row r="50" spans="2:10" ht="12.75">
      <c r="B50" s="22"/>
      <c r="C50" s="22"/>
      <c r="D50" s="22"/>
      <c r="E50" s="22"/>
      <c r="F50" s="22"/>
      <c r="G50" s="22"/>
      <c r="H50" s="75"/>
      <c r="I50" s="22"/>
      <c r="J50" s="22"/>
    </row>
    <row r="51" spans="2:10" ht="12.75">
      <c r="B51" s="22"/>
      <c r="C51" s="22"/>
      <c r="D51" s="22"/>
      <c r="E51" s="22"/>
      <c r="F51" s="22"/>
      <c r="G51" s="22"/>
      <c r="H51" s="75"/>
      <c r="I51" s="22"/>
      <c r="J51" s="22"/>
    </row>
    <row r="52" spans="2:10" ht="12.75">
      <c r="B52" s="22"/>
      <c r="C52" s="22"/>
      <c r="D52" s="22"/>
      <c r="E52" s="22"/>
      <c r="F52" s="22"/>
      <c r="G52" s="22"/>
      <c r="H52" s="75"/>
      <c r="I52" s="22"/>
      <c r="J52" s="22"/>
    </row>
    <row r="53" spans="2:10" ht="12.75">
      <c r="B53" s="22"/>
      <c r="C53" s="22"/>
      <c r="D53" s="22"/>
      <c r="E53" s="22"/>
      <c r="F53" s="22"/>
      <c r="G53" s="22"/>
      <c r="H53" s="75"/>
      <c r="I53" s="22"/>
      <c r="J53" s="22"/>
    </row>
    <row r="54" spans="2:10" ht="12.75">
      <c r="B54" s="22"/>
      <c r="C54" s="22"/>
      <c r="D54" s="22"/>
      <c r="E54" s="22"/>
      <c r="F54" s="22"/>
      <c r="G54" s="22"/>
      <c r="H54" s="75"/>
      <c r="I54" s="22"/>
      <c r="J54" s="22"/>
    </row>
    <row r="55" spans="2:10" ht="12.75">
      <c r="B55" s="22"/>
      <c r="C55" s="22"/>
      <c r="D55" s="22"/>
      <c r="E55" s="22"/>
      <c r="F55" s="22"/>
      <c r="G55" s="22"/>
      <c r="H55" s="75"/>
      <c r="I55" s="22"/>
      <c r="J55" s="22"/>
    </row>
    <row r="56" spans="2:10" ht="12.75">
      <c r="B56" s="22"/>
      <c r="C56" s="22"/>
      <c r="D56" s="22"/>
      <c r="E56" s="22"/>
      <c r="F56" s="22"/>
      <c r="G56" s="22"/>
      <c r="H56" s="75"/>
      <c r="I56" s="22"/>
      <c r="J56" s="22"/>
    </row>
    <row r="57" spans="2:10" ht="12.75">
      <c r="B57" s="22"/>
      <c r="C57" s="22"/>
      <c r="D57" s="22"/>
      <c r="E57" s="22"/>
      <c r="F57" s="22"/>
      <c r="G57" s="22"/>
      <c r="H57" s="75"/>
      <c r="I57" s="22"/>
      <c r="J57" s="22"/>
    </row>
    <row r="58" spans="2:10" ht="12.75">
      <c r="B58" s="22"/>
      <c r="C58" s="22"/>
      <c r="D58" s="22"/>
      <c r="E58" s="22"/>
      <c r="F58" s="22"/>
      <c r="G58" s="22"/>
      <c r="H58" s="75"/>
      <c r="I58" s="22"/>
      <c r="J58" s="22"/>
    </row>
    <row r="59" spans="2:10" ht="12.75">
      <c r="B59" s="22"/>
      <c r="C59" s="22"/>
      <c r="D59" s="22"/>
      <c r="E59" s="22"/>
      <c r="F59" s="22"/>
      <c r="G59" s="22"/>
      <c r="H59" s="75"/>
      <c r="I59" s="22"/>
      <c r="J59" s="22"/>
    </row>
    <row r="60" spans="2:10" ht="12.75">
      <c r="B60" s="22"/>
      <c r="C60" s="22"/>
      <c r="D60" s="22"/>
      <c r="E60" s="22"/>
      <c r="F60" s="22"/>
      <c r="G60" s="22"/>
      <c r="H60" s="75"/>
      <c r="I60" s="22"/>
      <c r="J60" s="22"/>
    </row>
    <row r="61" spans="2:10" ht="12.75">
      <c r="B61" s="22"/>
      <c r="C61" s="22"/>
      <c r="D61" s="22"/>
      <c r="E61" s="22"/>
      <c r="F61" s="22"/>
      <c r="G61" s="22"/>
      <c r="H61" s="75"/>
      <c r="I61" s="22"/>
      <c r="J61" s="22"/>
    </row>
    <row r="62" spans="2:10" ht="12.75">
      <c r="B62" s="22"/>
      <c r="C62" s="22"/>
      <c r="D62" s="22"/>
      <c r="E62" s="22"/>
      <c r="F62" s="22"/>
      <c r="G62" s="22"/>
      <c r="H62" s="75"/>
      <c r="I62" s="22"/>
      <c r="J62" s="22"/>
    </row>
    <row r="63" spans="2:10" ht="12.75">
      <c r="B63" s="22"/>
      <c r="C63" s="22"/>
      <c r="D63" s="22"/>
      <c r="E63" s="22"/>
      <c r="F63" s="22"/>
      <c r="G63" s="22"/>
      <c r="H63" s="75"/>
      <c r="I63" s="22"/>
      <c r="J63" s="22"/>
    </row>
    <row r="64" spans="2:10" ht="12.75">
      <c r="B64" s="22"/>
      <c r="C64" s="22"/>
      <c r="D64" s="22"/>
      <c r="E64" s="22"/>
      <c r="F64" s="22"/>
      <c r="G64" s="22"/>
      <c r="H64" s="75"/>
      <c r="I64" s="22"/>
      <c r="J64" s="22"/>
    </row>
    <row r="65" spans="2:10" ht="12.75">
      <c r="B65" s="22"/>
      <c r="C65" s="22"/>
      <c r="D65" s="22"/>
      <c r="E65" s="22"/>
      <c r="F65" s="22"/>
      <c r="G65" s="22"/>
      <c r="H65" s="75"/>
      <c r="I65" s="22"/>
      <c r="J65" s="22"/>
    </row>
    <row r="66" spans="2:10" ht="12.75">
      <c r="B66" s="22"/>
      <c r="C66" s="22"/>
      <c r="D66" s="22"/>
      <c r="E66" s="22"/>
      <c r="F66" s="22"/>
      <c r="G66" s="22"/>
      <c r="H66" s="75"/>
      <c r="I66" s="22"/>
      <c r="J66" s="22"/>
    </row>
    <row r="67" spans="2:10" ht="12.75">
      <c r="B67" s="22"/>
      <c r="C67" s="22"/>
      <c r="D67" s="22"/>
      <c r="E67" s="22"/>
      <c r="F67" s="22"/>
      <c r="G67" s="22"/>
      <c r="H67" s="75"/>
      <c r="I67" s="22"/>
      <c r="J67" s="22"/>
    </row>
    <row r="68" spans="2:10" ht="12.75">
      <c r="B68" s="22"/>
      <c r="C68" s="22"/>
      <c r="D68" s="22"/>
      <c r="E68" s="22"/>
      <c r="F68" s="22"/>
      <c r="G68" s="22"/>
      <c r="H68" s="75"/>
      <c r="I68" s="22"/>
      <c r="J68" s="22"/>
    </row>
    <row r="69" spans="2:10" ht="12.75">
      <c r="B69" s="22"/>
      <c r="C69" s="22"/>
      <c r="D69" s="22"/>
      <c r="E69" s="22"/>
      <c r="F69" s="22"/>
      <c r="G69" s="22"/>
      <c r="H69" s="75"/>
      <c r="I69" s="22"/>
      <c r="J69" s="22"/>
    </row>
    <row r="70" spans="2:10" ht="12.75">
      <c r="B70" s="22"/>
      <c r="C70" s="22"/>
      <c r="D70" s="22"/>
      <c r="E70" s="22"/>
      <c r="F70" s="22"/>
      <c r="G70" s="22"/>
      <c r="H70" s="75"/>
      <c r="I70" s="22"/>
      <c r="J70" s="22"/>
    </row>
    <row r="71" spans="2:10" ht="12.75">
      <c r="B71" s="22"/>
      <c r="C71" s="22"/>
      <c r="D71" s="22"/>
      <c r="E71" s="22"/>
      <c r="F71" s="22"/>
      <c r="G71" s="22"/>
      <c r="H71" s="75"/>
      <c r="I71" s="22"/>
      <c r="J71" s="22"/>
    </row>
    <row r="72" spans="2:10" ht="12.75">
      <c r="B72" s="22"/>
      <c r="C72" s="22"/>
      <c r="D72" s="22"/>
      <c r="E72" s="22"/>
      <c r="F72" s="22"/>
      <c r="G72" s="22"/>
      <c r="H72" s="75"/>
      <c r="I72" s="22"/>
      <c r="J72" s="22"/>
    </row>
    <row r="73" spans="2:10" ht="12.75">
      <c r="B73" s="22"/>
      <c r="C73" s="22"/>
      <c r="D73" s="22"/>
      <c r="E73" s="22"/>
      <c r="F73" s="22"/>
      <c r="G73" s="22"/>
      <c r="H73" s="75"/>
      <c r="I73" s="22"/>
      <c r="J73" s="22"/>
    </row>
    <row r="74" spans="2:10" ht="12.75">
      <c r="B74" s="22"/>
      <c r="C74" s="22"/>
      <c r="D74" s="22"/>
      <c r="E74" s="22"/>
      <c r="F74" s="22"/>
      <c r="G74" s="22"/>
      <c r="H74" s="75"/>
      <c r="I74" s="22"/>
      <c r="J74" s="22"/>
    </row>
    <row r="75" spans="2:10" ht="12.75">
      <c r="B75" s="22"/>
      <c r="C75" s="22"/>
      <c r="D75" s="22"/>
      <c r="E75" s="22"/>
      <c r="F75" s="22"/>
      <c r="G75" s="22"/>
      <c r="H75" s="75"/>
      <c r="I75" s="22"/>
      <c r="J75" s="22"/>
    </row>
    <row r="76" spans="2:10" ht="12.75">
      <c r="B76" s="22"/>
      <c r="C76" s="22"/>
      <c r="D76" s="22"/>
      <c r="E76" s="22"/>
      <c r="F76" s="22"/>
      <c r="G76" s="22"/>
      <c r="H76" s="75"/>
      <c r="I76" s="22"/>
      <c r="J76" s="22"/>
    </row>
    <row r="77" spans="2:10" ht="12.75">
      <c r="B77" s="22"/>
      <c r="C77" s="22"/>
      <c r="D77" s="22"/>
      <c r="E77" s="22"/>
      <c r="F77" s="22"/>
      <c r="G77" s="22"/>
      <c r="H77" s="75"/>
      <c r="I77" s="22"/>
      <c r="J77" s="22"/>
    </row>
    <row r="78" spans="2:10" ht="12.75">
      <c r="B78" s="22"/>
      <c r="C78" s="22"/>
      <c r="D78" s="22"/>
      <c r="E78" s="22"/>
      <c r="F78" s="22"/>
      <c r="G78" s="22"/>
      <c r="H78" s="75"/>
      <c r="I78" s="22"/>
      <c r="J78" s="22"/>
    </row>
    <row r="79" spans="2:10" ht="12.75">
      <c r="B79" s="22"/>
      <c r="C79" s="22"/>
      <c r="D79" s="22"/>
      <c r="E79" s="22"/>
      <c r="F79" s="22"/>
      <c r="G79" s="22"/>
      <c r="H79" s="75"/>
      <c r="I79" s="22"/>
      <c r="J79" s="22"/>
    </row>
    <row r="80" spans="2:10" ht="12.75">
      <c r="B80" s="22"/>
      <c r="C80" s="22"/>
      <c r="D80" s="22"/>
      <c r="E80" s="22"/>
      <c r="F80" s="22"/>
      <c r="G80" s="22"/>
      <c r="H80" s="75"/>
      <c r="I80" s="22"/>
      <c r="J80" s="22"/>
    </row>
    <row r="81" spans="2:10" ht="12.75">
      <c r="B81" s="22"/>
      <c r="C81" s="22"/>
      <c r="D81" s="22"/>
      <c r="E81" s="22"/>
      <c r="F81" s="22"/>
      <c r="G81" s="22"/>
      <c r="H81" s="75"/>
      <c r="I81" s="22"/>
      <c r="J81" s="22"/>
    </row>
    <row r="82" spans="2:10" ht="12.75">
      <c r="B82" s="22"/>
      <c r="C82" s="22"/>
      <c r="D82" s="22"/>
      <c r="E82" s="22"/>
      <c r="F82" s="22"/>
      <c r="G82" s="22"/>
      <c r="H82" s="75"/>
      <c r="I82" s="22"/>
      <c r="J82" s="22"/>
    </row>
    <row r="83" spans="2:10" ht="12.75">
      <c r="B83" s="22"/>
      <c r="C83" s="22"/>
      <c r="D83" s="22"/>
      <c r="E83" s="22"/>
      <c r="F83" s="22"/>
      <c r="G83" s="22"/>
      <c r="H83" s="75"/>
      <c r="I83" s="22"/>
      <c r="J83" s="22"/>
    </row>
    <row r="84" spans="2:10" ht="12.75">
      <c r="B84" s="22"/>
      <c r="C84" s="22"/>
      <c r="D84" s="22"/>
      <c r="E84" s="22"/>
      <c r="F84" s="22"/>
      <c r="G84" s="22"/>
      <c r="H84" s="75"/>
      <c r="I84" s="22"/>
      <c r="J84" s="22"/>
    </row>
    <row r="85" spans="2:10" ht="12.75">
      <c r="B85" s="22"/>
      <c r="C85" s="22"/>
      <c r="D85" s="22"/>
      <c r="E85" s="22"/>
      <c r="F85" s="22"/>
      <c r="G85" s="22"/>
      <c r="H85" s="75"/>
      <c r="I85" s="22"/>
      <c r="J85" s="22"/>
    </row>
    <row r="86" spans="2:10" ht="12.75">
      <c r="B86" s="22"/>
      <c r="C86" s="22"/>
      <c r="D86" s="22"/>
      <c r="E86" s="22"/>
      <c r="F86" s="22"/>
      <c r="G86" s="22"/>
      <c r="H86" s="75"/>
      <c r="I86" s="22"/>
      <c r="J86" s="22"/>
    </row>
    <row r="87" spans="2:10" ht="12.75">
      <c r="B87" s="22"/>
      <c r="C87" s="22"/>
      <c r="D87" s="22"/>
      <c r="E87" s="22"/>
      <c r="F87" s="22"/>
      <c r="G87" s="22"/>
      <c r="H87" s="75"/>
      <c r="I87" s="22"/>
      <c r="J87" s="22"/>
    </row>
    <row r="88" spans="2:10" ht="12.75">
      <c r="B88" s="22"/>
      <c r="C88" s="22"/>
      <c r="D88" s="22"/>
      <c r="E88" s="22"/>
      <c r="F88" s="22"/>
      <c r="G88" s="22"/>
      <c r="H88" s="75"/>
      <c r="I88" s="22"/>
      <c r="J88" s="22"/>
    </row>
    <row r="89" spans="2:10" ht="12.75">
      <c r="B89" s="22"/>
      <c r="C89" s="22"/>
      <c r="D89" s="22"/>
      <c r="E89" s="22"/>
      <c r="F89" s="22"/>
      <c r="G89" s="22"/>
      <c r="H89" s="75"/>
      <c r="I89" s="22"/>
      <c r="J89" s="22"/>
    </row>
    <row r="90" spans="2:10" ht="12.75">
      <c r="B90" s="22"/>
      <c r="C90" s="22"/>
      <c r="D90" s="22"/>
      <c r="E90" s="22"/>
      <c r="F90" s="22"/>
      <c r="G90" s="22"/>
      <c r="H90" s="75"/>
      <c r="I90" s="22"/>
      <c r="J90" s="22"/>
    </row>
    <row r="91" spans="2:10" ht="12.75">
      <c r="B91" s="22"/>
      <c r="C91" s="22"/>
      <c r="D91" s="22"/>
      <c r="E91" s="22"/>
      <c r="F91" s="22"/>
      <c r="G91" s="22"/>
      <c r="H91" s="75"/>
      <c r="I91" s="22"/>
      <c r="J91" s="22"/>
    </row>
    <row r="92" spans="2:10" ht="12.75">
      <c r="B92" s="22"/>
      <c r="C92" s="22"/>
      <c r="D92" s="22"/>
      <c r="E92" s="22"/>
      <c r="F92" s="22"/>
      <c r="G92" s="22"/>
      <c r="H92" s="75"/>
      <c r="I92" s="22"/>
      <c r="J92" s="22"/>
    </row>
    <row r="93" spans="2:10" ht="12.75">
      <c r="B93" s="22"/>
      <c r="C93" s="22"/>
      <c r="D93" s="22"/>
      <c r="E93" s="22"/>
      <c r="F93" s="22"/>
      <c r="G93" s="22"/>
      <c r="H93" s="75"/>
      <c r="I93" s="22"/>
      <c r="J93" s="22"/>
    </row>
    <row r="94" spans="2:10" ht="12.75">
      <c r="B94" s="22"/>
      <c r="C94" s="22"/>
      <c r="D94" s="22"/>
      <c r="E94" s="22"/>
      <c r="F94" s="22"/>
      <c r="G94" s="22"/>
      <c r="H94" s="75"/>
      <c r="I94" s="22"/>
      <c r="J94" s="22"/>
    </row>
    <row r="95" spans="2:10" ht="12.75">
      <c r="B95" s="22"/>
      <c r="C95" s="22"/>
      <c r="D95" s="22"/>
      <c r="E95" s="22"/>
      <c r="F95" s="22"/>
      <c r="G95" s="22"/>
      <c r="H95" s="75"/>
      <c r="I95" s="22"/>
      <c r="J95" s="22"/>
    </row>
    <row r="96" spans="2:10" ht="12.75">
      <c r="B96" s="22"/>
      <c r="C96" s="22"/>
      <c r="D96" s="22"/>
      <c r="E96" s="22"/>
      <c r="F96" s="22"/>
      <c r="G96" s="22"/>
      <c r="H96" s="75"/>
      <c r="I96" s="22"/>
      <c r="J96" s="22"/>
    </row>
    <row r="97" spans="2:10" ht="12.75">
      <c r="B97" s="22"/>
      <c r="C97" s="22"/>
      <c r="D97" s="22"/>
      <c r="E97" s="22"/>
      <c r="F97" s="22"/>
      <c r="G97" s="22"/>
      <c r="H97" s="75"/>
      <c r="I97" s="22"/>
      <c r="J97" s="22"/>
    </row>
    <row r="98" spans="2:10" ht="12.75">
      <c r="B98" s="22"/>
      <c r="C98" s="22"/>
      <c r="D98" s="22"/>
      <c r="E98" s="22"/>
      <c r="F98" s="22"/>
      <c r="G98" s="22"/>
      <c r="H98" s="75"/>
      <c r="I98" s="22"/>
      <c r="J98" s="22"/>
    </row>
    <row r="99" spans="2:10" ht="12.75">
      <c r="B99" s="22"/>
      <c r="C99" s="22"/>
      <c r="D99" s="22"/>
      <c r="E99" s="22"/>
      <c r="F99" s="22"/>
      <c r="G99" s="22"/>
      <c r="H99" s="75"/>
      <c r="I99" s="22"/>
      <c r="J99" s="22"/>
    </row>
    <row r="100" spans="2:10" ht="12.75">
      <c r="B100" s="22"/>
      <c r="C100" s="22"/>
      <c r="D100" s="22"/>
      <c r="E100" s="22"/>
      <c r="F100" s="22"/>
      <c r="G100" s="22"/>
      <c r="H100" s="75"/>
      <c r="I100" s="22"/>
      <c r="J100" s="22"/>
    </row>
    <row r="101" spans="2:10" ht="12.75">
      <c r="B101" s="22"/>
      <c r="C101" s="22"/>
      <c r="D101" s="22"/>
      <c r="E101" s="22"/>
      <c r="F101" s="22"/>
      <c r="G101" s="22"/>
      <c r="H101" s="75"/>
      <c r="I101" s="22"/>
      <c r="J101" s="22"/>
    </row>
    <row r="102" spans="2:10" ht="12.75">
      <c r="B102" s="22"/>
      <c r="C102" s="22"/>
      <c r="D102" s="22"/>
      <c r="E102" s="22"/>
      <c r="F102" s="22"/>
      <c r="G102" s="22"/>
      <c r="H102" s="75"/>
      <c r="I102" s="22"/>
      <c r="J102" s="22"/>
    </row>
    <row r="103" spans="2:10" ht="12.75">
      <c r="B103" s="22"/>
      <c r="C103" s="22"/>
      <c r="D103" s="22"/>
      <c r="E103" s="22"/>
      <c r="F103" s="22"/>
      <c r="G103" s="22"/>
      <c r="H103" s="75"/>
      <c r="I103" s="22"/>
      <c r="J103" s="22"/>
    </row>
    <row r="104" spans="2:10" ht="12.75">
      <c r="B104" s="22"/>
      <c r="C104" s="22"/>
      <c r="D104" s="22"/>
      <c r="E104" s="22"/>
      <c r="F104" s="22"/>
      <c r="G104" s="22"/>
      <c r="H104" s="75"/>
      <c r="I104" s="22"/>
      <c r="J104" s="22"/>
    </row>
    <row r="105" spans="2:10" ht="12.75">
      <c r="B105" s="22"/>
      <c r="C105" s="22"/>
      <c r="D105" s="22"/>
      <c r="E105" s="22"/>
      <c r="F105" s="22"/>
      <c r="G105" s="22"/>
      <c r="H105" s="75"/>
      <c r="I105" s="22"/>
      <c r="J105" s="22"/>
    </row>
    <row r="106" spans="2:10" ht="12.75">
      <c r="B106" s="22"/>
      <c r="C106" s="22"/>
      <c r="D106" s="22"/>
      <c r="E106" s="22"/>
      <c r="F106" s="22"/>
      <c r="G106" s="22"/>
      <c r="H106" s="75"/>
      <c r="I106" s="22"/>
      <c r="J106" s="22"/>
    </row>
    <row r="107" spans="2:10" ht="12.75">
      <c r="B107" s="22"/>
      <c r="C107" s="22"/>
      <c r="D107" s="22"/>
      <c r="E107" s="22"/>
      <c r="F107" s="22"/>
      <c r="G107" s="22"/>
      <c r="H107" s="75"/>
      <c r="I107" s="22"/>
      <c r="J107" s="22"/>
    </row>
    <row r="108" spans="2:10" ht="12.75">
      <c r="B108" s="22"/>
      <c r="C108" s="22"/>
      <c r="D108" s="22"/>
      <c r="E108" s="22"/>
      <c r="F108" s="22"/>
      <c r="G108" s="22"/>
      <c r="H108" s="75"/>
      <c r="I108" s="22"/>
      <c r="J108" s="22"/>
    </row>
    <row r="109" spans="2:10" ht="12.75">
      <c r="B109" s="22"/>
      <c r="C109" s="22"/>
      <c r="D109" s="22"/>
      <c r="E109" s="22"/>
      <c r="F109" s="22"/>
      <c r="G109" s="22"/>
      <c r="H109" s="75"/>
      <c r="I109" s="22"/>
      <c r="J109" s="22"/>
    </row>
    <row r="110" spans="2:10" ht="12.75">
      <c r="B110" s="22"/>
      <c r="C110" s="22"/>
      <c r="D110" s="22"/>
      <c r="E110" s="22"/>
      <c r="F110" s="22"/>
      <c r="G110" s="22"/>
      <c r="H110" s="75"/>
      <c r="I110" s="22"/>
      <c r="J110" s="22"/>
    </row>
    <row r="111" spans="2:10" ht="12.75">
      <c r="B111" s="22"/>
      <c r="C111" s="22"/>
      <c r="D111" s="22"/>
      <c r="E111" s="22"/>
      <c r="F111" s="22"/>
      <c r="G111" s="22"/>
      <c r="H111" s="75"/>
      <c r="I111" s="22"/>
      <c r="J111" s="22"/>
    </row>
    <row r="112" spans="2:10" ht="12.75">
      <c r="B112" s="22"/>
      <c r="C112" s="22"/>
      <c r="D112" s="22"/>
      <c r="E112" s="22"/>
      <c r="F112" s="22"/>
      <c r="G112" s="22"/>
      <c r="H112" s="75"/>
      <c r="I112" s="22"/>
      <c r="J112" s="22"/>
    </row>
    <row r="113" spans="2:10" ht="12.75">
      <c r="B113" s="22"/>
      <c r="C113" s="22"/>
      <c r="D113" s="22"/>
      <c r="E113" s="22"/>
      <c r="F113" s="22"/>
      <c r="G113" s="22"/>
      <c r="H113" s="75"/>
      <c r="I113" s="22"/>
      <c r="J113" s="22"/>
    </row>
    <row r="114" spans="2:10" ht="12.75">
      <c r="B114" s="22"/>
      <c r="C114" s="22"/>
      <c r="D114" s="22"/>
      <c r="E114" s="22"/>
      <c r="F114" s="22"/>
      <c r="G114" s="22"/>
      <c r="H114" s="75"/>
      <c r="I114" s="22"/>
      <c r="J114" s="22"/>
    </row>
    <row r="115" spans="2:10" ht="12.75">
      <c r="B115" s="22"/>
      <c r="C115" s="22"/>
      <c r="D115" s="22"/>
      <c r="E115" s="22"/>
      <c r="F115" s="22"/>
      <c r="G115" s="22"/>
      <c r="H115" s="75"/>
      <c r="I115" s="22"/>
      <c r="J115" s="22"/>
    </row>
    <row r="116" spans="2:10" ht="12.75">
      <c r="B116" s="22"/>
      <c r="C116" s="22"/>
      <c r="D116" s="22"/>
      <c r="E116" s="22"/>
      <c r="F116" s="22"/>
      <c r="G116" s="22"/>
      <c r="H116" s="75"/>
      <c r="I116" s="22"/>
      <c r="J116" s="22"/>
    </row>
    <row r="117" spans="2:10" ht="12.75">
      <c r="B117" s="22"/>
      <c r="C117" s="22"/>
      <c r="D117" s="22"/>
      <c r="E117" s="22"/>
      <c r="F117" s="22"/>
      <c r="G117" s="22"/>
      <c r="H117" s="75"/>
      <c r="I117" s="22"/>
      <c r="J117" s="22"/>
    </row>
    <row r="118" spans="2:10" ht="12.75">
      <c r="B118" s="22"/>
      <c r="C118" s="22"/>
      <c r="D118" s="22"/>
      <c r="E118" s="22"/>
      <c r="F118" s="22"/>
      <c r="G118" s="22"/>
      <c r="H118" s="75"/>
      <c r="I118" s="22"/>
      <c r="J118" s="22"/>
    </row>
    <row r="119" spans="2:10" ht="12.75">
      <c r="B119" s="22"/>
      <c r="C119" s="22"/>
      <c r="D119" s="22"/>
      <c r="E119" s="22"/>
      <c r="F119" s="22"/>
      <c r="G119" s="22"/>
      <c r="H119" s="75"/>
      <c r="I119" s="22"/>
      <c r="J119" s="22"/>
    </row>
    <row r="120" spans="2:10" ht="12.75">
      <c r="B120" s="22"/>
      <c r="C120" s="22"/>
      <c r="D120" s="22"/>
      <c r="E120" s="22"/>
      <c r="F120" s="22"/>
      <c r="G120" s="22"/>
      <c r="H120" s="75"/>
      <c r="I120" s="22"/>
      <c r="J120" s="22"/>
    </row>
    <row r="121" spans="2:10" ht="12.75">
      <c r="B121" s="22"/>
      <c r="C121" s="22"/>
      <c r="D121" s="22"/>
      <c r="E121" s="22"/>
      <c r="F121" s="22"/>
      <c r="G121" s="22"/>
      <c r="H121" s="75"/>
      <c r="I121" s="22"/>
      <c r="J121" s="22"/>
    </row>
    <row r="122" spans="2:10" ht="12.75">
      <c r="B122" s="22"/>
      <c r="C122" s="22"/>
      <c r="D122" s="22"/>
      <c r="E122" s="22"/>
      <c r="F122" s="22"/>
      <c r="G122" s="22"/>
      <c r="H122" s="75"/>
      <c r="I122" s="22"/>
      <c r="J122" s="22"/>
    </row>
    <row r="123" spans="2:10" ht="12.75">
      <c r="B123" s="22"/>
      <c r="C123" s="22"/>
      <c r="D123" s="22"/>
      <c r="E123" s="22"/>
      <c r="F123" s="22"/>
      <c r="G123" s="22"/>
      <c r="H123" s="75"/>
      <c r="I123" s="22"/>
      <c r="J123" s="22"/>
    </row>
    <row r="124" spans="2:10" ht="12.75">
      <c r="B124" s="22"/>
      <c r="C124" s="22"/>
      <c r="D124" s="22"/>
      <c r="E124" s="22"/>
      <c r="F124" s="22"/>
      <c r="G124" s="22"/>
      <c r="H124" s="75"/>
      <c r="I124" s="22"/>
      <c r="J124" s="22"/>
    </row>
    <row r="125" spans="2:10" ht="12.75">
      <c r="B125" s="22"/>
      <c r="C125" s="22"/>
      <c r="D125" s="22"/>
      <c r="E125" s="22"/>
      <c r="F125" s="22"/>
      <c r="G125" s="22"/>
      <c r="H125" s="75"/>
      <c r="I125" s="22"/>
      <c r="J125" s="22"/>
    </row>
    <row r="126" spans="2:10" ht="12.75">
      <c r="B126" s="22"/>
      <c r="C126" s="22"/>
      <c r="D126" s="22"/>
      <c r="E126" s="22"/>
      <c r="F126" s="22"/>
      <c r="G126" s="22"/>
      <c r="H126" s="75"/>
      <c r="I126" s="22"/>
      <c r="J126" s="22"/>
    </row>
    <row r="127" spans="2:10" ht="12.75">
      <c r="B127" s="22"/>
      <c r="C127" s="22"/>
      <c r="D127" s="22"/>
      <c r="E127" s="22"/>
      <c r="F127" s="22"/>
      <c r="G127" s="22"/>
      <c r="H127" s="75"/>
      <c r="I127" s="22"/>
      <c r="J127" s="22"/>
    </row>
    <row r="128" spans="2:10" ht="12.75">
      <c r="B128" s="22"/>
      <c r="C128" s="22"/>
      <c r="D128" s="22"/>
      <c r="E128" s="22"/>
      <c r="F128" s="22"/>
      <c r="G128" s="22"/>
      <c r="H128" s="75"/>
      <c r="I128" s="22"/>
      <c r="J128" s="22"/>
    </row>
    <row r="129" spans="2:10" ht="12.75">
      <c r="B129" s="22"/>
      <c r="C129" s="22"/>
      <c r="D129" s="22"/>
      <c r="E129" s="22"/>
      <c r="F129" s="22"/>
      <c r="G129" s="22"/>
      <c r="H129" s="75"/>
      <c r="I129" s="22"/>
      <c r="J129" s="22"/>
    </row>
    <row r="130" spans="2:10" ht="12.75">
      <c r="B130" s="22"/>
      <c r="C130" s="22"/>
      <c r="D130" s="22"/>
      <c r="E130" s="22"/>
      <c r="F130" s="22"/>
      <c r="G130" s="22"/>
      <c r="H130" s="75"/>
      <c r="I130" s="22"/>
      <c r="J130" s="22"/>
    </row>
    <row r="131" spans="2:10" ht="12.75">
      <c r="B131" s="22"/>
      <c r="C131" s="22"/>
      <c r="D131" s="22"/>
      <c r="E131" s="22"/>
      <c r="F131" s="22"/>
      <c r="G131" s="22"/>
      <c r="H131" s="75"/>
      <c r="I131" s="22"/>
      <c r="J131" s="22"/>
    </row>
    <row r="132" spans="2:10" ht="12.75">
      <c r="B132" s="22"/>
      <c r="C132" s="22"/>
      <c r="D132" s="22"/>
      <c r="E132" s="22"/>
      <c r="F132" s="22"/>
      <c r="G132" s="22"/>
      <c r="H132" s="75"/>
      <c r="I132" s="22"/>
      <c r="J132" s="22"/>
    </row>
    <row r="133" spans="2:10" ht="12.75">
      <c r="B133" s="22"/>
      <c r="C133" s="22"/>
      <c r="D133" s="22"/>
      <c r="E133" s="22"/>
      <c r="F133" s="22"/>
      <c r="G133" s="22"/>
      <c r="H133" s="75"/>
      <c r="I133" s="22"/>
      <c r="J133" s="22"/>
    </row>
    <row r="134" spans="2:10" ht="12.75">
      <c r="B134" s="22"/>
      <c r="C134" s="22"/>
      <c r="D134" s="22"/>
      <c r="E134" s="22"/>
      <c r="F134" s="22"/>
      <c r="G134" s="22"/>
      <c r="H134" s="75"/>
      <c r="I134" s="22"/>
      <c r="J134" s="22"/>
    </row>
    <row r="135" spans="2:10" ht="12.75">
      <c r="B135" s="22"/>
      <c r="C135" s="22"/>
      <c r="D135" s="22"/>
      <c r="E135" s="22"/>
      <c r="F135" s="22"/>
      <c r="G135" s="22"/>
      <c r="H135" s="75"/>
      <c r="I135" s="22"/>
      <c r="J135" s="22"/>
    </row>
    <row r="136" spans="2:10" ht="12.75">
      <c r="B136" s="22"/>
      <c r="C136" s="22"/>
      <c r="D136" s="22"/>
      <c r="E136" s="22"/>
      <c r="F136" s="22"/>
      <c r="G136" s="22"/>
      <c r="H136" s="75"/>
      <c r="I136" s="22"/>
      <c r="J136" s="22"/>
    </row>
    <row r="137" spans="2:10" ht="12.75">
      <c r="B137" s="22"/>
      <c r="C137" s="22"/>
      <c r="D137" s="22"/>
      <c r="E137" s="22"/>
      <c r="F137" s="22"/>
      <c r="G137" s="22"/>
      <c r="H137" s="75"/>
      <c r="I137" s="22"/>
      <c r="J137" s="22"/>
    </row>
    <row r="138" spans="2:10" ht="12.75">
      <c r="B138" s="22"/>
      <c r="C138" s="22"/>
      <c r="D138" s="22"/>
      <c r="E138" s="22"/>
      <c r="F138" s="22"/>
      <c r="G138" s="22"/>
      <c r="H138" s="75"/>
      <c r="I138" s="22"/>
      <c r="J138" s="22"/>
    </row>
    <row r="139" spans="2:10" ht="12.75">
      <c r="B139" s="22"/>
      <c r="C139" s="22"/>
      <c r="D139" s="22"/>
      <c r="E139" s="22"/>
      <c r="F139" s="22"/>
      <c r="G139" s="22"/>
      <c r="H139" s="75"/>
      <c r="I139" s="22"/>
      <c r="J139" s="22"/>
    </row>
    <row r="140" spans="2:10" ht="12.75">
      <c r="B140" s="22"/>
      <c r="C140" s="22"/>
      <c r="D140" s="22"/>
      <c r="E140" s="22"/>
      <c r="F140" s="22"/>
      <c r="G140" s="22"/>
      <c r="H140" s="75"/>
      <c r="I140" s="22"/>
      <c r="J140" s="22"/>
    </row>
    <row r="141" spans="2:10" ht="12.75">
      <c r="B141" s="22"/>
      <c r="C141" s="22"/>
      <c r="D141" s="22"/>
      <c r="E141" s="22"/>
      <c r="F141" s="22"/>
      <c r="G141" s="22"/>
      <c r="H141" s="75"/>
      <c r="I141" s="22"/>
      <c r="J141" s="22"/>
    </row>
    <row r="142" spans="2:10" ht="12.75">
      <c r="B142" s="22"/>
      <c r="C142" s="22"/>
      <c r="D142" s="22"/>
      <c r="E142" s="22"/>
      <c r="F142" s="22"/>
      <c r="G142" s="22"/>
      <c r="H142" s="75"/>
      <c r="I142" s="22"/>
      <c r="J142" s="22"/>
    </row>
    <row r="143" spans="2:10" ht="12.75">
      <c r="B143" s="22"/>
      <c r="C143" s="22"/>
      <c r="D143" s="22"/>
      <c r="E143" s="22"/>
      <c r="F143" s="22"/>
      <c r="G143" s="22"/>
      <c r="H143" s="75"/>
      <c r="I143" s="22"/>
      <c r="J143" s="22"/>
    </row>
    <row r="144" spans="2:10" ht="12.75">
      <c r="B144" s="22"/>
      <c r="C144" s="22"/>
      <c r="D144" s="22"/>
      <c r="E144" s="22"/>
      <c r="F144" s="22"/>
      <c r="G144" s="22"/>
      <c r="H144" s="75"/>
      <c r="I144" s="22"/>
      <c r="J144" s="22"/>
    </row>
    <row r="145" spans="2:10" ht="12.75">
      <c r="B145" s="22"/>
      <c r="C145" s="22"/>
      <c r="D145" s="22"/>
      <c r="E145" s="22"/>
      <c r="F145" s="22"/>
      <c r="G145" s="22"/>
      <c r="H145" s="75"/>
      <c r="I145" s="22"/>
      <c r="J145" s="22"/>
    </row>
    <row r="146" spans="2:10" ht="12.75">
      <c r="B146" s="22"/>
      <c r="C146" s="22"/>
      <c r="D146" s="22"/>
      <c r="E146" s="22"/>
      <c r="F146" s="22"/>
      <c r="G146" s="22"/>
      <c r="H146" s="75"/>
      <c r="I146" s="22"/>
      <c r="J146" s="22"/>
    </row>
    <row r="147" spans="2:10" ht="12.75">
      <c r="B147" s="22"/>
      <c r="C147" s="22"/>
      <c r="D147" s="22"/>
      <c r="E147" s="22"/>
      <c r="F147" s="22"/>
      <c r="G147" s="22"/>
      <c r="H147" s="75"/>
      <c r="I147" s="22"/>
      <c r="J147" s="22"/>
    </row>
    <row r="148" spans="2:10" ht="12.75">
      <c r="B148" s="22"/>
      <c r="C148" s="22"/>
      <c r="D148" s="22"/>
      <c r="E148" s="22"/>
      <c r="F148" s="22"/>
      <c r="G148" s="22"/>
      <c r="H148" s="75"/>
      <c r="I148" s="22"/>
      <c r="J148" s="22"/>
    </row>
    <row r="149" spans="2:10" ht="12.75">
      <c r="B149" s="22"/>
      <c r="C149" s="22"/>
      <c r="D149" s="22"/>
      <c r="E149" s="22"/>
      <c r="F149" s="22"/>
      <c r="G149" s="22"/>
      <c r="H149" s="75"/>
      <c r="I149" s="22"/>
      <c r="J149" s="22"/>
    </row>
    <row r="150" spans="2:10" ht="12.75">
      <c r="B150" s="22"/>
      <c r="C150" s="22"/>
      <c r="D150" s="22"/>
      <c r="E150" s="22"/>
      <c r="F150" s="22"/>
      <c r="G150" s="22"/>
      <c r="H150" s="75"/>
      <c r="I150" s="22"/>
      <c r="J150" s="22"/>
    </row>
    <row r="151" spans="2:10" ht="12.75">
      <c r="B151" s="22"/>
      <c r="C151" s="22"/>
      <c r="D151" s="22"/>
      <c r="E151" s="22"/>
      <c r="F151" s="22"/>
      <c r="G151" s="22"/>
      <c r="H151" s="75"/>
      <c r="I151" s="22"/>
      <c r="J151" s="22"/>
    </row>
    <row r="152" spans="2:10" ht="12.75">
      <c r="B152" s="22"/>
      <c r="C152" s="22"/>
      <c r="D152" s="22"/>
      <c r="E152" s="22"/>
      <c r="F152" s="22"/>
      <c r="G152" s="22"/>
      <c r="H152" s="75"/>
      <c r="I152" s="22"/>
      <c r="J152" s="22"/>
    </row>
    <row r="153" spans="2:10" ht="12.75">
      <c r="B153" s="22"/>
      <c r="C153" s="22"/>
      <c r="D153" s="22"/>
      <c r="E153" s="22"/>
      <c r="F153" s="22"/>
      <c r="G153" s="22"/>
      <c r="H153" s="75"/>
      <c r="I153" s="22"/>
      <c r="J153" s="22"/>
    </row>
    <row r="154" spans="2:10" ht="12.75">
      <c r="B154" s="22"/>
      <c r="C154" s="22"/>
      <c r="D154" s="22"/>
      <c r="E154" s="22"/>
      <c r="F154" s="22"/>
      <c r="G154" s="22"/>
      <c r="H154" s="75"/>
      <c r="I154" s="22"/>
      <c r="J154" s="22"/>
    </row>
    <row r="155" spans="2:10" ht="12.75">
      <c r="B155" s="22"/>
      <c r="C155" s="22"/>
      <c r="D155" s="22"/>
      <c r="E155" s="22"/>
      <c r="F155" s="22"/>
      <c r="G155" s="22"/>
      <c r="H155" s="75"/>
      <c r="I155" s="22"/>
      <c r="J155" s="22"/>
    </row>
    <row r="156" spans="2:10" ht="12.75">
      <c r="B156" s="22"/>
      <c r="C156" s="22"/>
      <c r="D156" s="22"/>
      <c r="E156" s="22"/>
      <c r="F156" s="22"/>
      <c r="G156" s="22"/>
      <c r="H156" s="75"/>
      <c r="I156" s="22"/>
      <c r="J156" s="22"/>
    </row>
    <row r="157" spans="2:10" ht="12.75">
      <c r="B157" s="22"/>
      <c r="C157" s="22"/>
      <c r="D157" s="22"/>
      <c r="E157" s="22"/>
      <c r="F157" s="22"/>
      <c r="G157" s="22"/>
      <c r="H157" s="75"/>
      <c r="I157" s="22"/>
      <c r="J157" s="22"/>
    </row>
    <row r="158" spans="2:10" ht="12.75">
      <c r="B158" s="22"/>
      <c r="C158" s="22"/>
      <c r="D158" s="22"/>
      <c r="E158" s="22"/>
      <c r="F158" s="22"/>
      <c r="G158" s="22"/>
      <c r="H158" s="75"/>
      <c r="I158" s="22"/>
      <c r="J158" s="22"/>
    </row>
    <row r="159" spans="2:10" ht="12.75">
      <c r="B159" s="22"/>
      <c r="C159" s="22"/>
      <c r="D159" s="22"/>
      <c r="E159" s="22"/>
      <c r="F159" s="22"/>
      <c r="G159" s="22"/>
      <c r="H159" s="75"/>
      <c r="I159" s="22"/>
      <c r="J159" s="22"/>
    </row>
    <row r="160" spans="2:10" ht="12.75">
      <c r="B160" s="22"/>
      <c r="C160" s="22"/>
      <c r="D160" s="22"/>
      <c r="E160" s="22"/>
      <c r="F160" s="22"/>
      <c r="G160" s="22"/>
      <c r="H160" s="75"/>
      <c r="I160" s="22"/>
      <c r="J160" s="22"/>
    </row>
    <row r="161" spans="2:10" ht="12.75">
      <c r="B161" s="22"/>
      <c r="C161" s="22"/>
      <c r="D161" s="22"/>
      <c r="E161" s="22"/>
      <c r="F161" s="22"/>
      <c r="G161" s="22"/>
      <c r="H161" s="75"/>
      <c r="I161" s="22"/>
      <c r="J161" s="22"/>
    </row>
    <row r="162" spans="2:10" ht="12.75">
      <c r="B162" s="22"/>
      <c r="C162" s="22"/>
      <c r="D162" s="22"/>
      <c r="E162" s="22"/>
      <c r="F162" s="22"/>
      <c r="G162" s="22"/>
      <c r="H162" s="75"/>
      <c r="I162" s="22"/>
      <c r="J162" s="22"/>
    </row>
  </sheetData>
  <sheetProtection/>
  <mergeCells count="9">
    <mergeCell ref="J4:J5"/>
    <mergeCell ref="B1:J1"/>
    <mergeCell ref="B2:J2"/>
    <mergeCell ref="B4:C4"/>
    <mergeCell ref="D4:D5"/>
    <mergeCell ref="E4:E5"/>
    <mergeCell ref="F4:F5"/>
    <mergeCell ref="G4:G5"/>
    <mergeCell ref="H4:H5"/>
  </mergeCells>
  <printOptions/>
  <pageMargins left="0.2362204724409449" right="0.2362204724409449" top="0.7480314960629921" bottom="0.7480314960629921" header="0.31496062992125984" footer="0.31496062992125984"/>
  <pageSetup firstPageNumber="17" useFirstPageNumber="1" horizontalDpi="600" verticalDpi="600" orientation="landscape" paperSize="9"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theme="2" tint="-0.4999699890613556"/>
  </sheetPr>
  <dimension ref="A2:C290"/>
  <sheetViews>
    <sheetView zoomScalePageLayoutView="0" workbookViewId="0" topLeftCell="A1">
      <selection activeCell="A1" sqref="A1"/>
    </sheetView>
  </sheetViews>
  <sheetFormatPr defaultColWidth="9.140625" defaultRowHeight="12.75"/>
  <cols>
    <col min="2" max="2" width="10.8515625" style="0" customWidth="1"/>
    <col min="3" max="3" width="113.28125" style="0" customWidth="1"/>
  </cols>
  <sheetData>
    <row r="1" ht="16.5" customHeight="1"/>
    <row r="2" spans="2:3" ht="18">
      <c r="B2" s="456" t="s">
        <v>685</v>
      </c>
      <c r="C2" s="456"/>
    </row>
    <row r="3" spans="2:3" ht="18">
      <c r="B3" s="456" t="s">
        <v>375</v>
      </c>
      <c r="C3" s="456"/>
    </row>
    <row r="4" spans="1:3" ht="12.75">
      <c r="A4" s="22"/>
      <c r="B4" s="457" t="s">
        <v>845</v>
      </c>
      <c r="C4" s="457"/>
    </row>
    <row r="5" spans="1:3" ht="12.75">
      <c r="A5" s="22"/>
      <c r="B5" s="281"/>
      <c r="C5" s="281"/>
    </row>
    <row r="6" spans="1:3" ht="16.5" customHeight="1">
      <c r="A6" s="22"/>
      <c r="B6" s="47" t="s">
        <v>385</v>
      </c>
      <c r="C6" s="24" t="s">
        <v>262</v>
      </c>
    </row>
    <row r="7" spans="1:3" ht="16.5" customHeight="1">
      <c r="A7" s="22"/>
      <c r="B7" s="48"/>
      <c r="C7" s="22" t="s">
        <v>239</v>
      </c>
    </row>
    <row r="8" spans="1:3" ht="16.5" customHeight="1">
      <c r="A8" s="22"/>
      <c r="B8" s="48"/>
      <c r="C8" s="22" t="s">
        <v>240</v>
      </c>
    </row>
    <row r="9" spans="1:3" ht="16.5" customHeight="1">
      <c r="A9" s="22"/>
      <c r="B9" s="48"/>
      <c r="C9" s="22" t="s">
        <v>241</v>
      </c>
    </row>
    <row r="10" spans="1:3" ht="16.5" customHeight="1">
      <c r="A10" s="22"/>
      <c r="B10" s="48"/>
      <c r="C10" t="s">
        <v>242</v>
      </c>
    </row>
    <row r="11" spans="1:3" ht="16.5" customHeight="1">
      <c r="A11" s="22"/>
      <c r="B11" s="48"/>
      <c r="C11" s="22" t="s">
        <v>974</v>
      </c>
    </row>
    <row r="12" spans="1:3" ht="16.5" customHeight="1">
      <c r="A12" s="22"/>
      <c r="B12" s="48"/>
      <c r="C12" s="22" t="s">
        <v>386</v>
      </c>
    </row>
    <row r="13" spans="1:3" ht="16.5" customHeight="1">
      <c r="A13" s="22"/>
      <c r="B13" s="48"/>
      <c r="C13" s="22"/>
    </row>
    <row r="14" spans="1:3" ht="16.5" customHeight="1">
      <c r="A14" s="22"/>
      <c r="B14" s="49" t="s">
        <v>387</v>
      </c>
      <c r="C14" s="24" t="s">
        <v>263</v>
      </c>
    </row>
    <row r="15" spans="1:3" ht="16.5" customHeight="1">
      <c r="A15" s="22"/>
      <c r="B15" s="48"/>
      <c r="C15" s="22" t="s">
        <v>244</v>
      </c>
    </row>
    <row r="16" spans="1:3" ht="16.5" customHeight="1">
      <c r="A16" s="22"/>
      <c r="B16" s="48"/>
      <c r="C16" s="22" t="s">
        <v>243</v>
      </c>
    </row>
    <row r="17" spans="1:3" ht="16.5" customHeight="1">
      <c r="A17" s="22"/>
      <c r="B17" s="48"/>
      <c r="C17" s="22"/>
    </row>
    <row r="18" spans="1:3" ht="16.5" customHeight="1">
      <c r="A18" s="22"/>
      <c r="B18" s="49" t="s">
        <v>388</v>
      </c>
      <c r="C18" s="24" t="s">
        <v>389</v>
      </c>
    </row>
    <row r="19" spans="1:3" ht="15.75" customHeight="1">
      <c r="A19" s="22"/>
      <c r="B19" s="49" t="s">
        <v>390</v>
      </c>
      <c r="C19" s="24" t="s">
        <v>65</v>
      </c>
    </row>
    <row r="20" spans="2:3" s="22" customFormat="1" ht="16.5" customHeight="1">
      <c r="B20" s="49" t="s">
        <v>246</v>
      </c>
      <c r="C20" s="24" t="s">
        <v>245</v>
      </c>
    </row>
    <row r="21" spans="1:3" ht="16.5" customHeight="1">
      <c r="A21" s="22"/>
      <c r="B21" s="49" t="s">
        <v>247</v>
      </c>
      <c r="C21" s="22" t="s">
        <v>676</v>
      </c>
    </row>
    <row r="22" spans="1:3" ht="16.5" customHeight="1">
      <c r="A22" s="22"/>
      <c r="B22" s="49"/>
      <c r="C22" s="22" t="s">
        <v>289</v>
      </c>
    </row>
    <row r="23" spans="1:3" ht="16.5" customHeight="1">
      <c r="A23" s="22"/>
      <c r="B23" s="49" t="s">
        <v>391</v>
      </c>
      <c r="C23" s="24" t="s">
        <v>76</v>
      </c>
    </row>
    <row r="24" spans="1:3" ht="16.5" customHeight="1">
      <c r="A24" s="22"/>
      <c r="B24" s="49"/>
      <c r="C24" s="22" t="s">
        <v>392</v>
      </c>
    </row>
    <row r="25" spans="1:3" ht="16.5" customHeight="1">
      <c r="A25" s="22"/>
      <c r="B25" s="49" t="s">
        <v>393</v>
      </c>
      <c r="C25" s="24" t="s">
        <v>394</v>
      </c>
    </row>
    <row r="26" spans="1:3" ht="16.5" customHeight="1">
      <c r="A26" s="22"/>
      <c r="B26" s="49"/>
      <c r="C26" s="24"/>
    </row>
    <row r="27" spans="1:3" ht="16.5" customHeight="1">
      <c r="A27" s="22"/>
      <c r="B27" s="49" t="s">
        <v>290</v>
      </c>
      <c r="C27" s="24" t="s">
        <v>118</v>
      </c>
    </row>
    <row r="28" spans="1:3" ht="16.5" customHeight="1">
      <c r="A28" s="22"/>
      <c r="B28" s="49"/>
      <c r="C28" s="24"/>
    </row>
    <row r="29" spans="1:3" ht="16.5" customHeight="1">
      <c r="A29" s="22"/>
      <c r="B29" s="49" t="s">
        <v>291</v>
      </c>
      <c r="C29" s="24" t="s">
        <v>292</v>
      </c>
    </row>
    <row r="30" spans="1:3" ht="16.5" customHeight="1">
      <c r="A30" s="22"/>
      <c r="B30" s="49" t="s">
        <v>293</v>
      </c>
      <c r="C30" s="24" t="s">
        <v>110</v>
      </c>
    </row>
    <row r="31" spans="1:3" ht="16.5" customHeight="1">
      <c r="A31" s="22"/>
      <c r="B31" s="49" t="s">
        <v>294</v>
      </c>
      <c r="C31" s="24" t="s">
        <v>295</v>
      </c>
    </row>
    <row r="32" spans="1:3" ht="16.5" customHeight="1">
      <c r="A32" s="22"/>
      <c r="B32" s="49" t="s">
        <v>296</v>
      </c>
      <c r="C32" s="24" t="s">
        <v>111</v>
      </c>
    </row>
    <row r="33" spans="1:3" ht="16.5" customHeight="1">
      <c r="A33" s="22"/>
      <c r="B33" s="49" t="s">
        <v>395</v>
      </c>
      <c r="C33" s="24" t="s">
        <v>264</v>
      </c>
    </row>
    <row r="34" spans="1:3" ht="16.5" customHeight="1">
      <c r="A34" s="22"/>
      <c r="B34" s="49"/>
      <c r="C34" s="22" t="s">
        <v>297</v>
      </c>
    </row>
    <row r="35" spans="1:3" ht="16.5" customHeight="1">
      <c r="A35" s="22"/>
      <c r="B35" s="49"/>
      <c r="C35" s="22"/>
    </row>
    <row r="36" spans="1:3" ht="16.5" customHeight="1">
      <c r="A36" s="22"/>
      <c r="B36" s="49" t="s">
        <v>396</v>
      </c>
      <c r="C36" s="24" t="s">
        <v>298</v>
      </c>
    </row>
    <row r="37" spans="1:3" ht="16.5" customHeight="1">
      <c r="A37" s="22"/>
      <c r="B37" s="49" t="s">
        <v>397</v>
      </c>
      <c r="C37" s="24" t="s">
        <v>544</v>
      </c>
    </row>
    <row r="38" spans="1:3" ht="16.5" customHeight="1">
      <c r="A38" s="22"/>
      <c r="B38" s="49" t="s">
        <v>396</v>
      </c>
      <c r="C38" s="24" t="s">
        <v>822</v>
      </c>
    </row>
    <row r="39" spans="1:3" ht="16.5" customHeight="1">
      <c r="A39" s="22"/>
      <c r="B39" s="49" t="s">
        <v>397</v>
      </c>
      <c r="C39" s="24" t="s">
        <v>821</v>
      </c>
    </row>
    <row r="40" spans="1:3" ht="12.75">
      <c r="A40" s="22"/>
      <c r="B40" s="47" t="s">
        <v>299</v>
      </c>
      <c r="C40" s="24" t="s">
        <v>300</v>
      </c>
    </row>
    <row r="41" spans="1:3" ht="12.75">
      <c r="A41" s="22"/>
      <c r="B41" s="49" t="s">
        <v>301</v>
      </c>
      <c r="C41" s="24" t="s">
        <v>113</v>
      </c>
    </row>
    <row r="42" spans="1:3" ht="12.75">
      <c r="A42" s="22"/>
      <c r="B42" s="49"/>
      <c r="C42" s="24"/>
    </row>
    <row r="43" spans="1:3" ht="12.75">
      <c r="A43" s="22"/>
      <c r="B43" s="49" t="s">
        <v>302</v>
      </c>
      <c r="C43" s="24" t="s">
        <v>114</v>
      </c>
    </row>
    <row r="44" spans="1:3" ht="12.75">
      <c r="A44" s="22"/>
      <c r="B44" s="49"/>
      <c r="C44" s="22" t="s">
        <v>303</v>
      </c>
    </row>
    <row r="45" spans="1:3" ht="12.75">
      <c r="A45" s="22"/>
      <c r="B45" s="49"/>
      <c r="C45" s="22" t="s">
        <v>512</v>
      </c>
    </row>
    <row r="46" spans="1:3" ht="12.75">
      <c r="A46" s="22"/>
      <c r="B46" s="49"/>
      <c r="C46" s="22"/>
    </row>
    <row r="47" spans="1:3" ht="12.75">
      <c r="A47" s="22"/>
      <c r="B47" s="49" t="s">
        <v>304</v>
      </c>
      <c r="C47" s="24" t="s">
        <v>115</v>
      </c>
    </row>
    <row r="48" spans="1:3" ht="12.75">
      <c r="A48" s="22"/>
      <c r="B48" s="49" t="s">
        <v>684</v>
      </c>
      <c r="C48" s="24" t="s">
        <v>116</v>
      </c>
    </row>
    <row r="49" spans="1:3" ht="12.75">
      <c r="A49" s="22"/>
      <c r="B49" s="47" t="s">
        <v>305</v>
      </c>
      <c r="C49" s="24" t="s">
        <v>306</v>
      </c>
    </row>
    <row r="50" spans="1:3" ht="12.75">
      <c r="A50" s="22"/>
      <c r="B50" s="49" t="s">
        <v>307</v>
      </c>
      <c r="C50" s="24" t="s">
        <v>117</v>
      </c>
    </row>
    <row r="51" spans="1:3" ht="12.75">
      <c r="A51" s="22"/>
      <c r="B51" s="49"/>
      <c r="C51" s="24"/>
    </row>
    <row r="52" spans="1:3" ht="12.75">
      <c r="A52" s="22"/>
      <c r="B52" s="49" t="s">
        <v>398</v>
      </c>
      <c r="C52" s="24" t="s">
        <v>265</v>
      </c>
    </row>
    <row r="53" spans="1:3" ht="12.75">
      <c r="A53" s="22"/>
      <c r="B53" s="48"/>
      <c r="C53" s="22" t="s">
        <v>22</v>
      </c>
    </row>
    <row r="54" spans="1:3" ht="12.75">
      <c r="A54" s="22"/>
      <c r="B54" s="48"/>
      <c r="C54" s="22" t="s">
        <v>24</v>
      </c>
    </row>
    <row r="55" spans="1:3" ht="12.75">
      <c r="A55" s="22"/>
      <c r="B55" s="48"/>
      <c r="C55" s="22" t="s">
        <v>23</v>
      </c>
    </row>
    <row r="56" spans="1:3" ht="12.75">
      <c r="A56" s="22"/>
      <c r="B56" s="49"/>
      <c r="C56" s="22" t="s">
        <v>399</v>
      </c>
    </row>
    <row r="57" spans="1:3" ht="12.75">
      <c r="A57" s="22"/>
      <c r="B57" s="48"/>
      <c r="C57" s="22" t="s">
        <v>400</v>
      </c>
    </row>
    <row r="58" spans="1:3" ht="12.75">
      <c r="A58" s="22"/>
      <c r="B58" s="48"/>
      <c r="C58" s="22"/>
    </row>
    <row r="59" spans="1:3" ht="12.75">
      <c r="A59" s="22"/>
      <c r="B59" s="49" t="s">
        <v>667</v>
      </c>
      <c r="C59" s="24" t="s">
        <v>263</v>
      </c>
    </row>
    <row r="60" spans="1:3" ht="12.75">
      <c r="A60" s="22"/>
      <c r="B60" s="49"/>
      <c r="C60" s="24"/>
    </row>
    <row r="61" spans="1:3" ht="12.75">
      <c r="A61" s="22"/>
      <c r="B61" s="49" t="s">
        <v>668</v>
      </c>
      <c r="C61" s="22" t="s">
        <v>401</v>
      </c>
    </row>
    <row r="62" spans="1:3" ht="12.75">
      <c r="A62" s="22"/>
      <c r="B62" s="49" t="s">
        <v>669</v>
      </c>
      <c r="C62" s="22" t="s">
        <v>401</v>
      </c>
    </row>
    <row r="63" spans="1:3" ht="12.75">
      <c r="A63" s="22"/>
      <c r="B63" s="49" t="s">
        <v>670</v>
      </c>
      <c r="C63" s="22" t="s">
        <v>70</v>
      </c>
    </row>
    <row r="64" spans="1:3" ht="12.75">
      <c r="A64" s="22"/>
      <c r="B64" s="49" t="s">
        <v>671</v>
      </c>
      <c r="C64" s="22" t="s">
        <v>70</v>
      </c>
    </row>
    <row r="65" spans="1:3" ht="12.75">
      <c r="A65" s="22"/>
      <c r="B65" s="49"/>
      <c r="C65" s="22"/>
    </row>
    <row r="66" spans="1:3" ht="12.75">
      <c r="A66" s="22"/>
      <c r="B66" s="49"/>
      <c r="C66" s="22"/>
    </row>
    <row r="67" spans="1:3" ht="12.75">
      <c r="A67" s="22"/>
      <c r="B67" s="49" t="s">
        <v>308</v>
      </c>
      <c r="C67" s="24" t="s">
        <v>118</v>
      </c>
    </row>
    <row r="68" spans="1:3" ht="12.75">
      <c r="A68" s="22"/>
      <c r="B68" s="49"/>
      <c r="C68" s="24"/>
    </row>
    <row r="69" spans="1:3" ht="12.75">
      <c r="A69" s="22"/>
      <c r="B69" s="49" t="s">
        <v>309</v>
      </c>
      <c r="C69" s="22" t="s">
        <v>401</v>
      </c>
    </row>
    <row r="70" spans="1:3" ht="12.75">
      <c r="A70" s="22"/>
      <c r="B70" s="49" t="s">
        <v>310</v>
      </c>
      <c r="C70" s="22" t="s">
        <v>401</v>
      </c>
    </row>
    <row r="71" spans="1:3" ht="12.75">
      <c r="A71" s="22"/>
      <c r="B71" s="49" t="s">
        <v>311</v>
      </c>
      <c r="C71" s="22" t="s">
        <v>70</v>
      </c>
    </row>
    <row r="72" spans="1:3" ht="12.75">
      <c r="A72" s="22"/>
      <c r="B72" s="49" t="s">
        <v>312</v>
      </c>
      <c r="C72" s="22" t="s">
        <v>70</v>
      </c>
    </row>
    <row r="73" spans="1:3" ht="12.75">
      <c r="A73" s="22"/>
      <c r="B73" s="49"/>
      <c r="C73" s="22"/>
    </row>
    <row r="74" spans="1:3" ht="12.75">
      <c r="A74" s="22"/>
      <c r="B74" s="49" t="s">
        <v>402</v>
      </c>
      <c r="C74" s="24" t="s">
        <v>264</v>
      </c>
    </row>
    <row r="75" spans="1:3" ht="12.75">
      <c r="A75" s="22"/>
      <c r="B75" s="49"/>
      <c r="C75" s="24"/>
    </row>
    <row r="76" spans="1:3" ht="12.75">
      <c r="A76" s="22"/>
      <c r="B76" s="49" t="s">
        <v>403</v>
      </c>
      <c r="C76" s="22" t="s">
        <v>401</v>
      </c>
    </row>
    <row r="77" spans="1:3" ht="12.75">
      <c r="A77" s="22"/>
      <c r="B77" s="49" t="s">
        <v>404</v>
      </c>
      <c r="C77" s="22" t="s">
        <v>401</v>
      </c>
    </row>
    <row r="78" spans="1:3" ht="12.75">
      <c r="A78" s="22"/>
      <c r="B78" s="49" t="s">
        <v>405</v>
      </c>
      <c r="C78" s="22" t="s">
        <v>70</v>
      </c>
    </row>
    <row r="79" spans="1:3" ht="12.75">
      <c r="A79" s="22"/>
      <c r="B79" s="49" t="s">
        <v>406</v>
      </c>
      <c r="C79" s="22" t="s">
        <v>70</v>
      </c>
    </row>
    <row r="80" spans="1:3" ht="12.75">
      <c r="A80" s="22"/>
      <c r="B80" s="49"/>
      <c r="C80" s="22"/>
    </row>
    <row r="81" spans="1:3" ht="12.75">
      <c r="A81" s="22"/>
      <c r="B81" s="49" t="s">
        <v>313</v>
      </c>
      <c r="C81" s="24" t="s">
        <v>114</v>
      </c>
    </row>
    <row r="82" spans="1:3" ht="12.75">
      <c r="A82" s="22"/>
      <c r="B82" s="49"/>
      <c r="C82" s="24"/>
    </row>
    <row r="83" spans="1:3" ht="12.75">
      <c r="A83" s="22"/>
      <c r="B83" s="49" t="s">
        <v>314</v>
      </c>
      <c r="C83" s="22" t="s">
        <v>401</v>
      </c>
    </row>
    <row r="84" spans="1:3" ht="12.75">
      <c r="A84" s="22"/>
      <c r="B84" s="49" t="s">
        <v>315</v>
      </c>
      <c r="C84" s="22" t="s">
        <v>401</v>
      </c>
    </row>
    <row r="85" spans="1:3" ht="12.75">
      <c r="A85" s="22"/>
      <c r="B85" s="49" t="s">
        <v>316</v>
      </c>
      <c r="C85" s="22" t="s">
        <v>70</v>
      </c>
    </row>
    <row r="86" spans="1:3" ht="12.75">
      <c r="A86" s="22"/>
      <c r="B86" s="49" t="s">
        <v>317</v>
      </c>
      <c r="C86" s="22" t="s">
        <v>70</v>
      </c>
    </row>
    <row r="87" spans="1:3" ht="12.75">
      <c r="A87" s="22"/>
      <c r="B87" s="49"/>
      <c r="C87" s="22"/>
    </row>
    <row r="88" spans="1:3" ht="12.75">
      <c r="A88" s="22"/>
      <c r="B88" s="49"/>
      <c r="C88" s="22"/>
    </row>
    <row r="89" spans="1:3" ht="12.75">
      <c r="A89" s="22"/>
      <c r="B89" s="49"/>
      <c r="C89" s="22"/>
    </row>
    <row r="90" spans="1:3" ht="12.75">
      <c r="A90" s="22"/>
      <c r="B90" s="49"/>
      <c r="C90" s="22"/>
    </row>
    <row r="91" spans="1:3" ht="12.75">
      <c r="A91" s="22"/>
      <c r="B91" s="49" t="s">
        <v>407</v>
      </c>
      <c r="C91" s="24" t="s">
        <v>266</v>
      </c>
    </row>
    <row r="92" spans="1:3" ht="12.75">
      <c r="A92" s="22"/>
      <c r="B92" s="49"/>
      <c r="C92" s="22" t="s">
        <v>16</v>
      </c>
    </row>
    <row r="93" spans="1:3" ht="12.75">
      <c r="A93" s="22"/>
      <c r="B93" s="49"/>
      <c r="C93" s="22" t="s">
        <v>18</v>
      </c>
    </row>
    <row r="94" spans="1:3" ht="12.75">
      <c r="A94" s="22"/>
      <c r="B94" s="49"/>
      <c r="C94" s="22" t="s">
        <v>17</v>
      </c>
    </row>
    <row r="95" spans="1:3" ht="12.75">
      <c r="A95" s="22"/>
      <c r="B95" s="49"/>
      <c r="C95" s="22"/>
    </row>
    <row r="96" spans="1:3" ht="12.75">
      <c r="A96" s="22"/>
      <c r="B96" s="49" t="s">
        <v>493</v>
      </c>
      <c r="C96" s="24" t="s">
        <v>267</v>
      </c>
    </row>
    <row r="97" spans="1:3" ht="12.75">
      <c r="A97" s="22"/>
      <c r="B97" s="49"/>
      <c r="C97" s="22" t="s">
        <v>15</v>
      </c>
    </row>
    <row r="98" spans="1:3" ht="12.75">
      <c r="A98" s="22"/>
      <c r="B98" s="49"/>
      <c r="C98" s="22" t="s">
        <v>494</v>
      </c>
    </row>
    <row r="99" spans="1:3" ht="12.75">
      <c r="A99" s="22"/>
      <c r="B99" s="49"/>
      <c r="C99" s="22"/>
    </row>
    <row r="100" spans="1:3" ht="12.75">
      <c r="A100" s="22"/>
      <c r="B100" s="47" t="s">
        <v>495</v>
      </c>
      <c r="C100" s="24" t="s">
        <v>77</v>
      </c>
    </row>
    <row r="101" spans="1:3" ht="12.75">
      <c r="A101" s="22"/>
      <c r="B101" s="48"/>
      <c r="C101" s="22" t="s">
        <v>496</v>
      </c>
    </row>
    <row r="102" spans="1:3" ht="12.75">
      <c r="A102" s="22"/>
      <c r="B102" s="48"/>
      <c r="C102" s="22" t="s">
        <v>497</v>
      </c>
    </row>
    <row r="103" spans="1:3" ht="12.75">
      <c r="A103" s="22"/>
      <c r="B103" s="49" t="s">
        <v>498</v>
      </c>
      <c r="C103" s="24" t="s">
        <v>78</v>
      </c>
    </row>
    <row r="104" spans="1:3" ht="12.75">
      <c r="A104" s="22"/>
      <c r="B104" s="48"/>
      <c r="C104" s="22" t="s">
        <v>500</v>
      </c>
    </row>
    <row r="105" spans="1:3" ht="12.75">
      <c r="A105" s="22"/>
      <c r="B105" s="49" t="s">
        <v>501</v>
      </c>
      <c r="C105" s="24" t="s">
        <v>79</v>
      </c>
    </row>
    <row r="106" spans="1:3" ht="12.75">
      <c r="A106" s="22"/>
      <c r="B106" s="48"/>
      <c r="C106" s="22" t="s">
        <v>502</v>
      </c>
    </row>
    <row r="107" spans="1:3" ht="12.75">
      <c r="A107" s="22"/>
      <c r="B107" s="48"/>
      <c r="C107" s="22" t="s">
        <v>503</v>
      </c>
    </row>
    <row r="108" spans="1:3" ht="12.75">
      <c r="A108" s="22"/>
      <c r="B108" s="49" t="s">
        <v>504</v>
      </c>
      <c r="C108" s="24" t="s">
        <v>80</v>
      </c>
    </row>
    <row r="109" spans="1:3" ht="12.75">
      <c r="A109" s="22"/>
      <c r="B109" s="49"/>
      <c r="C109" s="22" t="s">
        <v>505</v>
      </c>
    </row>
    <row r="110" spans="1:3" ht="12.75">
      <c r="A110" s="22"/>
      <c r="B110" s="49" t="s">
        <v>506</v>
      </c>
      <c r="C110" s="24" t="s">
        <v>159</v>
      </c>
    </row>
    <row r="111" spans="1:3" ht="12.75">
      <c r="A111" s="22"/>
      <c r="B111" s="49"/>
      <c r="C111" s="22" t="s">
        <v>507</v>
      </c>
    </row>
    <row r="112" spans="1:3" ht="12.75">
      <c r="A112" s="22"/>
      <c r="B112" s="49"/>
      <c r="C112" s="22" t="s">
        <v>508</v>
      </c>
    </row>
    <row r="113" spans="1:3" ht="12.75">
      <c r="A113" s="22"/>
      <c r="B113" s="49"/>
      <c r="C113" s="22"/>
    </row>
    <row r="114" spans="1:3" ht="12.75">
      <c r="A114" s="22"/>
      <c r="B114" s="49"/>
      <c r="C114" s="22"/>
    </row>
    <row r="115" spans="1:3" ht="12.75">
      <c r="A115" s="22"/>
      <c r="B115" s="49" t="s">
        <v>509</v>
      </c>
      <c r="C115" s="24" t="s">
        <v>510</v>
      </c>
    </row>
    <row r="116" spans="1:3" ht="12.75">
      <c r="A116" s="22"/>
      <c r="B116" s="49" t="s">
        <v>511</v>
      </c>
      <c r="C116" s="24" t="s">
        <v>160</v>
      </c>
    </row>
    <row r="117" spans="1:3" ht="12.75">
      <c r="A117" s="22"/>
      <c r="B117" s="49"/>
      <c r="C117" s="22" t="s">
        <v>161</v>
      </c>
    </row>
    <row r="118" spans="1:3" ht="12.75">
      <c r="A118" s="22"/>
      <c r="B118" s="49"/>
      <c r="C118" s="22" t="s">
        <v>512</v>
      </c>
    </row>
    <row r="119" spans="1:3" ht="12.75">
      <c r="A119" s="22"/>
      <c r="B119" s="49" t="s">
        <v>513</v>
      </c>
      <c r="C119" s="24" t="s">
        <v>162</v>
      </c>
    </row>
    <row r="120" spans="1:3" ht="12.75">
      <c r="A120" s="22"/>
      <c r="B120" s="49"/>
      <c r="C120" s="22" t="s">
        <v>514</v>
      </c>
    </row>
    <row r="121" spans="1:3" ht="12.75">
      <c r="A121" s="22"/>
      <c r="B121" s="49"/>
      <c r="C121" s="22"/>
    </row>
    <row r="122" spans="1:3" ht="12.75">
      <c r="A122" s="22"/>
      <c r="B122" s="49" t="s">
        <v>515</v>
      </c>
      <c r="C122" s="24" t="s">
        <v>516</v>
      </c>
    </row>
    <row r="123" spans="1:3" ht="12.75">
      <c r="A123" s="22"/>
      <c r="B123" s="49" t="s">
        <v>517</v>
      </c>
      <c r="C123" s="24" t="s">
        <v>163</v>
      </c>
    </row>
    <row r="124" spans="1:3" ht="12.75">
      <c r="A124" s="22"/>
      <c r="B124" s="49"/>
      <c r="C124" s="22" t="s">
        <v>518</v>
      </c>
    </row>
    <row r="125" spans="1:3" ht="12.75">
      <c r="A125" s="22"/>
      <c r="B125" s="49" t="s">
        <v>519</v>
      </c>
      <c r="C125" s="24" t="s">
        <v>164</v>
      </c>
    </row>
    <row r="126" spans="1:3" ht="12.75">
      <c r="A126" s="22"/>
      <c r="B126" s="48"/>
      <c r="C126" s="22" t="s">
        <v>520</v>
      </c>
    </row>
    <row r="127" spans="1:3" ht="12.75">
      <c r="A127" s="22"/>
      <c r="B127" s="49" t="s">
        <v>521</v>
      </c>
      <c r="C127" s="24" t="s">
        <v>522</v>
      </c>
    </row>
    <row r="128" spans="1:3" ht="12.75">
      <c r="A128" s="22"/>
      <c r="B128" s="49" t="s">
        <v>318</v>
      </c>
      <c r="C128" s="24" t="s">
        <v>319</v>
      </c>
    </row>
    <row r="129" spans="1:3" ht="12.75">
      <c r="A129" s="22"/>
      <c r="B129" s="22"/>
      <c r="C129" s="22" t="s">
        <v>320</v>
      </c>
    </row>
    <row r="130" spans="1:3" ht="12.75">
      <c r="A130" s="22"/>
      <c r="B130" s="22"/>
      <c r="C130" s="22"/>
    </row>
    <row r="131" spans="1:3" ht="12.75">
      <c r="A131" s="22"/>
      <c r="B131" s="49" t="s">
        <v>523</v>
      </c>
      <c r="C131" s="24" t="s">
        <v>524</v>
      </c>
    </row>
    <row r="132" spans="1:3" ht="12.75">
      <c r="A132" s="22"/>
      <c r="B132" s="49" t="s">
        <v>525</v>
      </c>
      <c r="C132" s="24" t="s">
        <v>165</v>
      </c>
    </row>
    <row r="133" spans="1:3" ht="12.75">
      <c r="A133" s="22"/>
      <c r="B133" s="49"/>
      <c r="C133" s="22" t="s">
        <v>527</v>
      </c>
    </row>
    <row r="134" spans="1:3" ht="12.75">
      <c r="A134" s="22"/>
      <c r="B134" s="48"/>
      <c r="C134" s="22" t="s">
        <v>549</v>
      </c>
    </row>
    <row r="135" spans="1:3" ht="12.75">
      <c r="A135" s="22"/>
      <c r="B135" s="48"/>
      <c r="C135" s="22"/>
    </row>
    <row r="136" spans="1:3" ht="12.75">
      <c r="A136" s="22"/>
      <c r="B136" s="49" t="s">
        <v>550</v>
      </c>
      <c r="C136" s="24" t="s">
        <v>551</v>
      </c>
    </row>
    <row r="137" spans="1:3" ht="12.75">
      <c r="A137" s="22"/>
      <c r="B137" s="49" t="s">
        <v>672</v>
      </c>
      <c r="C137" s="24" t="s">
        <v>673</v>
      </c>
    </row>
    <row r="138" spans="1:3" ht="12.75">
      <c r="A138" s="22"/>
      <c r="B138" s="49"/>
      <c r="C138" s="22" t="s">
        <v>674</v>
      </c>
    </row>
    <row r="139" spans="1:3" ht="12.75">
      <c r="A139" s="22"/>
      <c r="B139" s="49" t="s">
        <v>552</v>
      </c>
      <c r="C139" s="24" t="s">
        <v>675</v>
      </c>
    </row>
    <row r="140" spans="1:3" ht="12.75">
      <c r="A140" s="22"/>
      <c r="B140" s="49"/>
      <c r="C140" s="22" t="s">
        <v>554</v>
      </c>
    </row>
    <row r="141" spans="1:3" ht="12.75">
      <c r="A141" s="22"/>
      <c r="B141" s="49"/>
      <c r="C141" s="22" t="s">
        <v>555</v>
      </c>
    </row>
    <row r="142" spans="1:3" ht="12.75">
      <c r="A142" s="22"/>
      <c r="B142" s="50" t="s">
        <v>337</v>
      </c>
      <c r="C142" s="50" t="s">
        <v>166</v>
      </c>
    </row>
    <row r="143" spans="1:3" ht="12.75">
      <c r="A143" s="22"/>
      <c r="B143" s="49"/>
      <c r="C143" s="22" t="s">
        <v>338</v>
      </c>
    </row>
    <row r="144" spans="1:3" ht="12.75">
      <c r="A144" s="22"/>
      <c r="B144" s="49"/>
      <c r="C144" s="22"/>
    </row>
    <row r="145" spans="1:3" ht="12.75">
      <c r="A145" s="22"/>
      <c r="B145" s="49" t="s">
        <v>556</v>
      </c>
      <c r="C145" s="24" t="s">
        <v>557</v>
      </c>
    </row>
    <row r="146" spans="1:3" ht="12.75">
      <c r="A146" s="22"/>
      <c r="B146" s="49" t="s">
        <v>9</v>
      </c>
      <c r="C146" s="24" t="s">
        <v>10</v>
      </c>
    </row>
    <row r="147" spans="1:3" ht="12.75">
      <c r="A147" s="22"/>
      <c r="B147" s="49"/>
      <c r="C147" s="22" t="s">
        <v>11</v>
      </c>
    </row>
    <row r="148" spans="1:3" ht="12.75">
      <c r="A148" s="22"/>
      <c r="B148" s="49"/>
      <c r="C148" s="22" t="s">
        <v>12</v>
      </c>
    </row>
    <row r="149" spans="1:3" ht="12.75">
      <c r="A149" s="22"/>
      <c r="B149" s="49" t="s">
        <v>558</v>
      </c>
      <c r="C149" s="24" t="s">
        <v>167</v>
      </c>
    </row>
    <row r="150" spans="1:3" ht="12.75">
      <c r="A150" s="22"/>
      <c r="B150" s="49"/>
      <c r="C150" s="22" t="s">
        <v>559</v>
      </c>
    </row>
    <row r="151" spans="1:3" ht="12.75">
      <c r="A151" s="22"/>
      <c r="B151" s="49"/>
      <c r="C151" s="22"/>
    </row>
    <row r="152" spans="1:3" ht="12.75">
      <c r="A152" s="22"/>
      <c r="B152" s="49" t="s">
        <v>560</v>
      </c>
      <c r="C152" s="24" t="s">
        <v>268</v>
      </c>
    </row>
    <row r="153" spans="1:3" ht="12.75">
      <c r="A153" s="22"/>
      <c r="B153" s="49"/>
      <c r="C153" s="22" t="s">
        <v>19</v>
      </c>
    </row>
    <row r="154" spans="1:3" ht="12.75">
      <c r="A154" s="22"/>
      <c r="B154" s="49"/>
      <c r="C154" s="22" t="s">
        <v>561</v>
      </c>
    </row>
    <row r="155" spans="1:3" ht="12.75">
      <c r="A155" s="22"/>
      <c r="B155" s="49"/>
      <c r="C155" s="22"/>
    </row>
    <row r="156" spans="1:3" ht="12.75">
      <c r="A156" s="22"/>
      <c r="B156" s="49"/>
      <c r="C156" s="22"/>
    </row>
    <row r="157" spans="1:3" ht="12.75">
      <c r="A157" s="22"/>
      <c r="B157" s="49" t="s">
        <v>562</v>
      </c>
      <c r="C157" s="24" t="s">
        <v>563</v>
      </c>
    </row>
    <row r="158" spans="1:3" ht="12.75">
      <c r="A158" s="22"/>
      <c r="B158" s="49" t="s">
        <v>564</v>
      </c>
      <c r="C158" s="24" t="s">
        <v>168</v>
      </c>
    </row>
    <row r="159" spans="1:3" ht="12.75">
      <c r="A159" s="22"/>
      <c r="B159" s="49"/>
      <c r="C159" s="22" t="s">
        <v>565</v>
      </c>
    </row>
    <row r="160" spans="1:3" ht="12.75">
      <c r="A160" s="22"/>
      <c r="B160" s="49"/>
      <c r="C160" s="22" t="s">
        <v>566</v>
      </c>
    </row>
    <row r="161" spans="1:3" ht="12.75">
      <c r="A161" s="22"/>
      <c r="B161" s="22"/>
      <c r="C161" s="22" t="s">
        <v>567</v>
      </c>
    </row>
    <row r="162" spans="1:3" ht="12.75">
      <c r="A162" s="22"/>
      <c r="B162" s="47" t="s">
        <v>568</v>
      </c>
      <c r="C162" s="24" t="s">
        <v>269</v>
      </c>
    </row>
    <row r="163" spans="1:3" ht="12.75">
      <c r="A163" s="22"/>
      <c r="B163" s="47"/>
      <c r="C163" s="24"/>
    </row>
    <row r="164" spans="1:3" ht="12.75">
      <c r="A164" s="22"/>
      <c r="B164" s="50" t="s">
        <v>339</v>
      </c>
      <c r="C164" s="24" t="s">
        <v>169</v>
      </c>
    </row>
    <row r="165" spans="1:3" ht="12.75">
      <c r="A165" s="22"/>
      <c r="B165" s="47"/>
      <c r="C165" s="22" t="s">
        <v>340</v>
      </c>
    </row>
    <row r="166" spans="1:3" ht="12.75">
      <c r="A166" s="22"/>
      <c r="B166" s="47" t="s">
        <v>569</v>
      </c>
      <c r="C166" s="24" t="s">
        <v>170</v>
      </c>
    </row>
    <row r="167" spans="1:3" ht="12.75">
      <c r="A167" s="22"/>
      <c r="B167" s="47"/>
      <c r="C167" s="22" t="s">
        <v>570</v>
      </c>
    </row>
    <row r="168" spans="1:3" ht="12.75">
      <c r="A168" s="22"/>
      <c r="B168" s="47" t="s">
        <v>571</v>
      </c>
      <c r="C168" s="24" t="s">
        <v>572</v>
      </c>
    </row>
    <row r="169" spans="1:3" ht="12.75">
      <c r="A169" s="22"/>
      <c r="B169" s="47" t="s">
        <v>573</v>
      </c>
      <c r="C169" s="24" t="s">
        <v>171</v>
      </c>
    </row>
    <row r="170" spans="1:3" ht="12.75">
      <c r="A170" s="22"/>
      <c r="B170" s="47"/>
      <c r="C170" s="22" t="s">
        <v>574</v>
      </c>
    </row>
    <row r="171" spans="1:3" ht="12.75">
      <c r="A171" s="22"/>
      <c r="B171" s="47"/>
      <c r="C171" s="22"/>
    </row>
    <row r="172" spans="1:3" ht="12.75">
      <c r="A172" s="22"/>
      <c r="B172" s="47" t="s">
        <v>575</v>
      </c>
      <c r="C172" s="24" t="s">
        <v>270</v>
      </c>
    </row>
    <row r="173" spans="1:3" ht="12.75">
      <c r="A173" s="22"/>
      <c r="B173" s="47"/>
      <c r="C173" s="24"/>
    </row>
    <row r="174" spans="1:3" ht="12.75">
      <c r="A174" s="22"/>
      <c r="B174" s="47" t="s">
        <v>579</v>
      </c>
      <c r="C174" s="24" t="s">
        <v>580</v>
      </c>
    </row>
    <row r="175" spans="1:3" ht="12.75">
      <c r="A175" s="22"/>
      <c r="B175" s="47" t="s">
        <v>581</v>
      </c>
      <c r="C175" s="24" t="s">
        <v>172</v>
      </c>
    </row>
    <row r="176" spans="1:3" ht="12.75">
      <c r="A176" s="22"/>
      <c r="B176" s="47"/>
      <c r="C176" s="22" t="s">
        <v>582</v>
      </c>
    </row>
    <row r="177" spans="1:3" ht="12.75">
      <c r="A177" s="22"/>
      <c r="B177" s="47" t="s">
        <v>583</v>
      </c>
      <c r="C177" s="24" t="s">
        <v>173</v>
      </c>
    </row>
    <row r="178" spans="1:3" ht="12.75">
      <c r="A178" s="22"/>
      <c r="B178" s="47"/>
      <c r="C178" s="22" t="s">
        <v>584</v>
      </c>
    </row>
    <row r="179" spans="1:3" ht="12.75">
      <c r="A179" s="22"/>
      <c r="B179" s="47" t="s">
        <v>585</v>
      </c>
      <c r="C179" s="24" t="s">
        <v>174</v>
      </c>
    </row>
    <row r="180" spans="1:3" ht="12.75">
      <c r="A180" s="22"/>
      <c r="B180" s="47"/>
      <c r="C180" s="22" t="s">
        <v>586</v>
      </c>
    </row>
    <row r="181" spans="1:3" ht="12.75">
      <c r="A181" s="22"/>
      <c r="B181" s="22"/>
      <c r="C181" s="22" t="s">
        <v>587</v>
      </c>
    </row>
    <row r="182" spans="1:3" ht="12.75">
      <c r="A182" s="22"/>
      <c r="B182" s="47" t="s">
        <v>588</v>
      </c>
      <c r="C182" s="24" t="s">
        <v>589</v>
      </c>
    </row>
    <row r="183" spans="1:3" ht="12.75">
      <c r="A183" s="22"/>
      <c r="B183" s="47" t="s">
        <v>590</v>
      </c>
      <c r="C183" s="24" t="s">
        <v>175</v>
      </c>
    </row>
    <row r="184" spans="1:3" ht="12.75">
      <c r="A184" s="22"/>
      <c r="B184" s="47"/>
      <c r="C184" s="22" t="s">
        <v>591</v>
      </c>
    </row>
    <row r="185" spans="1:3" ht="12.75">
      <c r="A185" s="22"/>
      <c r="B185" s="47" t="s">
        <v>592</v>
      </c>
      <c r="C185" s="24" t="s">
        <v>593</v>
      </c>
    </row>
    <row r="186" spans="1:3" ht="12.75">
      <c r="A186" s="22"/>
      <c r="B186" s="47" t="s">
        <v>594</v>
      </c>
      <c r="C186" s="24" t="s">
        <v>176</v>
      </c>
    </row>
    <row r="187" spans="1:3" ht="12.75">
      <c r="A187" s="22"/>
      <c r="B187" s="47"/>
      <c r="C187" s="22" t="s">
        <v>595</v>
      </c>
    </row>
    <row r="188" spans="1:3" ht="12.75">
      <c r="A188" s="22"/>
      <c r="B188" s="47" t="s">
        <v>596</v>
      </c>
      <c r="C188" s="24" t="s">
        <v>73</v>
      </c>
    </row>
    <row r="189" spans="1:3" ht="12.75">
      <c r="A189" s="22"/>
      <c r="B189" s="47" t="s">
        <v>597</v>
      </c>
      <c r="C189" s="24" t="s">
        <v>177</v>
      </c>
    </row>
    <row r="190" spans="1:3" ht="12.75">
      <c r="A190" s="22"/>
      <c r="B190" s="47"/>
      <c r="C190" s="22" t="s">
        <v>598</v>
      </c>
    </row>
    <row r="191" spans="1:3" ht="12.75">
      <c r="A191" s="22"/>
      <c r="B191" s="47"/>
      <c r="C191" s="22" t="s">
        <v>599</v>
      </c>
    </row>
    <row r="192" spans="1:3" ht="12.75">
      <c r="A192" s="22"/>
      <c r="B192" s="47"/>
      <c r="C192" s="82"/>
    </row>
    <row r="193" spans="1:3" ht="12.75">
      <c r="A193" s="22"/>
      <c r="B193" s="47" t="s">
        <v>600</v>
      </c>
      <c r="C193" s="24" t="s">
        <v>271</v>
      </c>
    </row>
    <row r="194" spans="1:3" ht="12.75">
      <c r="A194" s="22"/>
      <c r="B194" s="47"/>
      <c r="C194" s="24"/>
    </row>
    <row r="195" spans="1:3" ht="12.75">
      <c r="A195" s="22"/>
      <c r="B195" s="47" t="s">
        <v>601</v>
      </c>
      <c r="C195" s="24" t="s">
        <v>74</v>
      </c>
    </row>
    <row r="196" spans="1:3" ht="12.75">
      <c r="A196" s="22"/>
      <c r="B196" s="47" t="s">
        <v>602</v>
      </c>
      <c r="C196" s="24" t="s">
        <v>178</v>
      </c>
    </row>
    <row r="197" spans="1:3" ht="12.75">
      <c r="A197" s="22"/>
      <c r="B197" s="47"/>
      <c r="C197" s="22" t="s">
        <v>603</v>
      </c>
    </row>
    <row r="198" spans="1:3" ht="12.75">
      <c r="A198" s="22"/>
      <c r="B198" s="47"/>
      <c r="C198" s="22" t="s">
        <v>604</v>
      </c>
    </row>
    <row r="199" spans="1:3" ht="12.75">
      <c r="A199" s="22"/>
      <c r="B199" s="47" t="s">
        <v>341</v>
      </c>
      <c r="C199" s="50" t="s">
        <v>342</v>
      </c>
    </row>
    <row r="200" spans="1:3" ht="12.75">
      <c r="A200" s="22"/>
      <c r="B200" s="47"/>
      <c r="C200" s="51" t="s">
        <v>321</v>
      </c>
    </row>
    <row r="201" spans="1:3" ht="12.75">
      <c r="A201" s="22"/>
      <c r="B201" s="47"/>
      <c r="C201" s="22" t="s">
        <v>322</v>
      </c>
    </row>
    <row r="202" spans="1:3" ht="12.75">
      <c r="A202" s="22"/>
      <c r="B202" s="47"/>
      <c r="C202" s="52" t="s">
        <v>323</v>
      </c>
    </row>
    <row r="203" spans="1:3" ht="12.75">
      <c r="A203" s="22"/>
      <c r="B203" s="47"/>
      <c r="C203" s="52"/>
    </row>
    <row r="204" spans="1:3" ht="12.75">
      <c r="A204" s="22"/>
      <c r="B204" s="47" t="s">
        <v>605</v>
      </c>
      <c r="C204" s="24" t="s">
        <v>606</v>
      </c>
    </row>
    <row r="205" spans="1:3" ht="12.75">
      <c r="A205" s="22"/>
      <c r="B205" s="47"/>
      <c r="C205" s="24"/>
    </row>
    <row r="206" spans="1:3" ht="12.75">
      <c r="A206" s="22"/>
      <c r="B206" s="47" t="s">
        <v>607</v>
      </c>
      <c r="C206" s="24" t="s">
        <v>608</v>
      </c>
    </row>
    <row r="207" spans="1:3" ht="12.75">
      <c r="A207" s="22"/>
      <c r="B207" s="47"/>
      <c r="C207" s="24"/>
    </row>
    <row r="208" spans="1:3" ht="12.75">
      <c r="A208" s="22"/>
      <c r="B208" s="47" t="s">
        <v>609</v>
      </c>
      <c r="C208" s="24" t="s">
        <v>179</v>
      </c>
    </row>
    <row r="209" spans="1:3" ht="12.75">
      <c r="A209" s="22"/>
      <c r="B209" s="47"/>
      <c r="C209" s="22" t="s">
        <v>610</v>
      </c>
    </row>
    <row r="210" spans="1:3" ht="12.75">
      <c r="A210" s="22"/>
      <c r="B210" s="47"/>
      <c r="C210" s="22" t="s">
        <v>611</v>
      </c>
    </row>
    <row r="211" spans="1:3" ht="12.75">
      <c r="A211" s="22"/>
      <c r="B211" s="47"/>
      <c r="C211" s="22" t="s">
        <v>612</v>
      </c>
    </row>
    <row r="212" spans="1:3" ht="12.75">
      <c r="A212" s="22"/>
      <c r="B212" s="47" t="s">
        <v>614</v>
      </c>
      <c r="C212" s="24" t="s">
        <v>180</v>
      </c>
    </row>
    <row r="213" spans="1:3" ht="12.75">
      <c r="A213" s="22"/>
      <c r="B213" s="53"/>
      <c r="C213" s="22" t="s">
        <v>615</v>
      </c>
    </row>
    <row r="214" spans="1:3" ht="12.75">
      <c r="A214" s="22"/>
      <c r="B214" s="47"/>
      <c r="C214" s="22" t="s">
        <v>324</v>
      </c>
    </row>
    <row r="215" spans="1:3" ht="12.75">
      <c r="A215" s="22"/>
      <c r="B215" s="47"/>
      <c r="C215" s="22" t="s">
        <v>325</v>
      </c>
    </row>
    <row r="216" spans="1:3" ht="12.75">
      <c r="A216" s="22"/>
      <c r="B216" s="47" t="s">
        <v>616</v>
      </c>
      <c r="C216" s="24" t="s">
        <v>181</v>
      </c>
    </row>
    <row r="217" spans="1:3" ht="12.75">
      <c r="A217" s="22"/>
      <c r="B217" s="47"/>
      <c r="C217" s="22" t="s">
        <v>617</v>
      </c>
    </row>
    <row r="218" spans="1:3" ht="12.75">
      <c r="A218" s="22"/>
      <c r="B218" s="47"/>
      <c r="C218" s="22" t="s">
        <v>618</v>
      </c>
    </row>
    <row r="219" spans="1:3" ht="12.75">
      <c r="A219" s="22"/>
      <c r="B219" s="47" t="s">
        <v>619</v>
      </c>
      <c r="C219" s="24" t="s">
        <v>187</v>
      </c>
    </row>
    <row r="220" spans="1:3" ht="12.75">
      <c r="A220" s="22"/>
      <c r="B220" s="47"/>
      <c r="C220" s="22" t="s">
        <v>620</v>
      </c>
    </row>
    <row r="221" ht="12.75">
      <c r="C221" s="22" t="s">
        <v>621</v>
      </c>
    </row>
    <row r="222" spans="1:3" ht="12.75">
      <c r="A222" s="22"/>
      <c r="B222" s="47" t="s">
        <v>194</v>
      </c>
      <c r="C222" s="24" t="s">
        <v>195</v>
      </c>
    </row>
    <row r="223" spans="1:3" ht="12.75">
      <c r="A223" s="22"/>
      <c r="B223" s="47" t="s">
        <v>622</v>
      </c>
      <c r="C223" s="24" t="s">
        <v>188</v>
      </c>
    </row>
    <row r="224" spans="1:3" ht="12.75">
      <c r="A224" s="22"/>
      <c r="B224" s="47"/>
      <c r="C224" s="22" t="s">
        <v>623</v>
      </c>
    </row>
    <row r="225" spans="1:3" ht="12.75">
      <c r="A225" s="22"/>
      <c r="B225" s="47"/>
      <c r="C225" s="22" t="s">
        <v>624</v>
      </c>
    </row>
    <row r="226" spans="1:3" ht="12.75">
      <c r="A226" s="22"/>
      <c r="B226" s="47"/>
      <c r="C226" s="22" t="s">
        <v>625</v>
      </c>
    </row>
    <row r="227" spans="1:3" ht="12.75">
      <c r="A227" s="22"/>
      <c r="B227" s="47"/>
      <c r="C227" s="22"/>
    </row>
    <row r="228" spans="1:3" ht="12.75">
      <c r="A228" s="22"/>
      <c r="B228" s="47" t="s">
        <v>626</v>
      </c>
      <c r="C228" s="24" t="s">
        <v>627</v>
      </c>
    </row>
    <row r="229" spans="1:3" ht="12.75">
      <c r="A229" s="22"/>
      <c r="B229" s="47" t="s">
        <v>628</v>
      </c>
      <c r="C229" s="24" t="s">
        <v>189</v>
      </c>
    </row>
    <row r="230" spans="1:3" ht="12.75">
      <c r="A230" s="22"/>
      <c r="B230" s="47"/>
      <c r="C230" s="22" t="s">
        <v>644</v>
      </c>
    </row>
    <row r="231" spans="1:3" ht="12.75">
      <c r="A231" s="22"/>
      <c r="B231" s="47"/>
      <c r="C231" s="22"/>
    </row>
    <row r="232" spans="1:3" ht="12.75">
      <c r="A232" s="22"/>
      <c r="B232" s="47" t="s">
        <v>645</v>
      </c>
      <c r="C232" s="24" t="s">
        <v>190</v>
      </c>
    </row>
    <row r="233" spans="1:3" ht="12.75">
      <c r="A233" s="22"/>
      <c r="B233" s="47"/>
      <c r="C233" s="22" t="s">
        <v>646</v>
      </c>
    </row>
    <row r="234" spans="1:3" ht="12.75">
      <c r="A234" s="22"/>
      <c r="B234" s="47"/>
      <c r="C234" s="22"/>
    </row>
    <row r="235" spans="1:3" ht="12.75">
      <c r="A235" s="22"/>
      <c r="B235" s="47" t="s">
        <v>647</v>
      </c>
      <c r="C235" s="24" t="s">
        <v>191</v>
      </c>
    </row>
    <row r="236" spans="1:3" ht="12.75">
      <c r="A236" s="22"/>
      <c r="B236" s="47"/>
      <c r="C236" s="22" t="s">
        <v>648</v>
      </c>
    </row>
    <row r="237" spans="1:3" ht="12.75">
      <c r="A237" s="22"/>
      <c r="B237" s="47" t="s">
        <v>649</v>
      </c>
      <c r="C237" s="24" t="s">
        <v>192</v>
      </c>
    </row>
    <row r="238" spans="1:3" ht="12.75">
      <c r="A238" s="22"/>
      <c r="B238" s="47"/>
      <c r="C238" s="22" t="s">
        <v>650</v>
      </c>
    </row>
    <row r="239" spans="1:3" ht="12.75">
      <c r="A239" s="22"/>
      <c r="B239" s="47"/>
      <c r="C239" s="22" t="s">
        <v>651</v>
      </c>
    </row>
    <row r="240" spans="1:3" ht="12.75">
      <c r="A240" s="22"/>
      <c r="B240" s="47"/>
      <c r="C240" s="22"/>
    </row>
    <row r="241" spans="1:3" ht="12.75">
      <c r="A241" s="22"/>
      <c r="B241" s="47" t="s">
        <v>652</v>
      </c>
      <c r="C241" s="24" t="s">
        <v>193</v>
      </c>
    </row>
    <row r="242" spans="1:3" ht="12.75">
      <c r="A242" s="22"/>
      <c r="B242" s="47"/>
      <c r="C242" s="22" t="s">
        <v>653</v>
      </c>
    </row>
    <row r="243" spans="1:3" ht="12.75">
      <c r="A243" s="22"/>
      <c r="B243" s="47"/>
      <c r="C243" s="22"/>
    </row>
    <row r="244" spans="1:3" ht="12.75">
      <c r="A244" s="22"/>
      <c r="B244" s="47" t="s">
        <v>654</v>
      </c>
      <c r="C244" s="24" t="s">
        <v>273</v>
      </c>
    </row>
    <row r="245" spans="1:3" ht="12.75">
      <c r="A245" s="22"/>
      <c r="B245" s="53"/>
      <c r="C245" s="22" t="s">
        <v>14</v>
      </c>
    </row>
    <row r="246" spans="1:3" ht="12.75">
      <c r="A246" s="22"/>
      <c r="B246" s="53"/>
      <c r="C246" s="22"/>
    </row>
    <row r="247" spans="1:3" ht="12.75">
      <c r="A247" s="22"/>
      <c r="B247" s="47" t="s">
        <v>655</v>
      </c>
      <c r="C247" s="24" t="s">
        <v>656</v>
      </c>
    </row>
    <row r="248" spans="1:3" ht="12.75">
      <c r="A248" s="22"/>
      <c r="B248" s="47" t="s">
        <v>657</v>
      </c>
      <c r="C248" s="24" t="s">
        <v>196</v>
      </c>
    </row>
    <row r="249" spans="1:3" ht="12.75">
      <c r="A249" s="22"/>
      <c r="B249" s="47"/>
      <c r="C249" s="22" t="s">
        <v>0</v>
      </c>
    </row>
    <row r="250" spans="1:3" ht="12.75">
      <c r="A250" s="22"/>
      <c r="B250" s="47"/>
      <c r="C250" s="22" t="s">
        <v>1</v>
      </c>
    </row>
    <row r="251" spans="1:3" ht="12.75">
      <c r="A251" s="22"/>
      <c r="B251" s="50" t="s">
        <v>343</v>
      </c>
      <c r="C251" s="50" t="s">
        <v>197</v>
      </c>
    </row>
    <row r="252" spans="1:3" ht="12.75">
      <c r="A252" s="22"/>
      <c r="B252" s="47"/>
      <c r="C252" s="22" t="s">
        <v>824</v>
      </c>
    </row>
    <row r="253" spans="1:3" ht="12.75">
      <c r="A253" s="22"/>
      <c r="B253" s="47"/>
      <c r="C253" s="22"/>
    </row>
    <row r="254" spans="1:3" ht="12.75">
      <c r="A254" s="22"/>
      <c r="B254" s="50" t="s">
        <v>326</v>
      </c>
      <c r="C254" s="24" t="s">
        <v>121</v>
      </c>
    </row>
    <row r="255" spans="1:3" ht="12.75">
      <c r="A255" s="22"/>
      <c r="B255" s="50" t="s">
        <v>327</v>
      </c>
      <c r="C255" s="24" t="s">
        <v>328</v>
      </c>
    </row>
    <row r="256" spans="1:3" ht="12.75">
      <c r="A256" s="22"/>
      <c r="C256" t="s">
        <v>329</v>
      </c>
    </row>
    <row r="257" spans="1:3" ht="12.75">
      <c r="A257" s="22"/>
      <c r="B257" s="22"/>
      <c r="C257" s="22"/>
    </row>
    <row r="258" spans="1:3" ht="12.75">
      <c r="A258" s="22"/>
      <c r="B258" s="47" t="s">
        <v>2</v>
      </c>
      <c r="C258" s="24" t="s">
        <v>274</v>
      </c>
    </row>
    <row r="259" spans="1:3" ht="12.75">
      <c r="A259" s="22"/>
      <c r="B259" s="47"/>
      <c r="C259" s="22" t="s">
        <v>13</v>
      </c>
    </row>
    <row r="260" spans="1:3" ht="12.75">
      <c r="A260" s="22"/>
      <c r="B260" s="47"/>
      <c r="C260" s="22"/>
    </row>
    <row r="261" spans="1:3" ht="12.75">
      <c r="A261" s="22"/>
      <c r="B261" s="47" t="s">
        <v>680</v>
      </c>
      <c r="C261" s="24" t="s">
        <v>681</v>
      </c>
    </row>
    <row r="262" spans="1:3" ht="12.75">
      <c r="A262" s="22"/>
      <c r="B262" s="47"/>
      <c r="C262" s="24"/>
    </row>
    <row r="263" spans="1:3" ht="12.75">
      <c r="A263" s="22"/>
      <c r="B263" s="47" t="s">
        <v>682</v>
      </c>
      <c r="C263" s="24" t="s">
        <v>678</v>
      </c>
    </row>
    <row r="264" spans="1:3" ht="12.75">
      <c r="A264" s="22"/>
      <c r="B264" s="47" t="s">
        <v>683</v>
      </c>
      <c r="C264" s="24" t="s">
        <v>679</v>
      </c>
    </row>
    <row r="265" spans="1:3" ht="12.75">
      <c r="A265" s="22"/>
      <c r="B265" s="47"/>
      <c r="C265" s="24"/>
    </row>
    <row r="266" spans="1:3" ht="12.75">
      <c r="A266" s="22"/>
      <c r="B266" s="47" t="s">
        <v>3</v>
      </c>
      <c r="C266" s="24" t="s">
        <v>4</v>
      </c>
    </row>
    <row r="267" spans="1:3" ht="12.75">
      <c r="A267" s="22"/>
      <c r="B267" s="47"/>
      <c r="C267" s="22" t="s">
        <v>20</v>
      </c>
    </row>
    <row r="268" spans="1:3" ht="12.75">
      <c r="A268" s="22"/>
      <c r="B268" s="47"/>
      <c r="C268" s="22" t="s">
        <v>21</v>
      </c>
    </row>
    <row r="269" spans="1:3" ht="12.75">
      <c r="A269" s="22"/>
      <c r="B269" s="47"/>
      <c r="C269" s="22"/>
    </row>
    <row r="270" spans="1:3" ht="12.75">
      <c r="A270" s="22"/>
      <c r="B270" s="47" t="s">
        <v>5</v>
      </c>
      <c r="C270" s="24" t="s">
        <v>198</v>
      </c>
    </row>
    <row r="271" spans="1:3" ht="12.75">
      <c r="A271" s="22"/>
      <c r="B271" s="47"/>
      <c r="C271" s="22" t="s">
        <v>6</v>
      </c>
    </row>
    <row r="272" spans="1:3" ht="12.75">
      <c r="A272" s="22"/>
      <c r="B272" s="47" t="s">
        <v>330</v>
      </c>
      <c r="C272" s="24" t="s">
        <v>123</v>
      </c>
    </row>
    <row r="273" spans="1:3" ht="12.75">
      <c r="A273" s="22"/>
      <c r="B273" s="47" t="s">
        <v>331</v>
      </c>
      <c r="C273" s="24" t="s">
        <v>125</v>
      </c>
    </row>
    <row r="278" spans="2:3" ht="14.25">
      <c r="B278" s="379" t="s">
        <v>922</v>
      </c>
      <c r="C278" s="379" t="s">
        <v>923</v>
      </c>
    </row>
    <row r="279" ht="45">
      <c r="C279" s="378" t="s">
        <v>924</v>
      </c>
    </row>
    <row r="282" spans="2:3" ht="14.25">
      <c r="B282" s="379" t="s">
        <v>921</v>
      </c>
      <c r="C282" s="379" t="s">
        <v>881</v>
      </c>
    </row>
    <row r="283" ht="105">
      <c r="C283" s="378" t="s">
        <v>920</v>
      </c>
    </row>
    <row r="285" spans="2:3" ht="14.25">
      <c r="B285" s="379" t="s">
        <v>925</v>
      </c>
      <c r="C285" s="379" t="s">
        <v>882</v>
      </c>
    </row>
    <row r="286" ht="45">
      <c r="C286" s="378" t="s">
        <v>926</v>
      </c>
    </row>
    <row r="287" ht="15">
      <c r="C287" s="378" t="s">
        <v>927</v>
      </c>
    </row>
    <row r="288" ht="15">
      <c r="C288" s="378" t="s">
        <v>928</v>
      </c>
    </row>
    <row r="289" ht="15">
      <c r="C289" s="378" t="s">
        <v>929</v>
      </c>
    </row>
    <row r="290" ht="15">
      <c r="C290" s="378" t="s">
        <v>930</v>
      </c>
    </row>
  </sheetData>
  <sheetProtection/>
  <mergeCells count="3">
    <mergeCell ref="B2:C2"/>
    <mergeCell ref="B3:C3"/>
    <mergeCell ref="B4:C4"/>
  </mergeCells>
  <printOptions/>
  <pageMargins left="0.2362204724409449" right="0.2362204724409449" top="0.5118110236220472" bottom="0.5118110236220472" header="0.2362204724409449" footer="0.31496062992125984"/>
  <pageSetup firstPageNumber="18" useFirstPageNumber="1" horizontalDpi="300" verticalDpi="3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TEL:22 55 965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COMPUTERIUM</dc:creator>
  <cp:keywords/>
  <dc:description/>
  <cp:lastModifiedBy>gurkan artun</cp:lastModifiedBy>
  <cp:lastPrinted>2022-10-05T10:58:19Z</cp:lastPrinted>
  <dcterms:created xsi:type="dcterms:W3CDTF">2006-07-13T08:06:47Z</dcterms:created>
  <dcterms:modified xsi:type="dcterms:W3CDTF">2022-11-01T14:49:16Z</dcterms:modified>
  <cp:category/>
  <cp:version/>
  <cp:contentType/>
  <cp:contentStatus/>
</cp:coreProperties>
</file>