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ayfa1" sheetId="1" r:id="rId1"/>
    <sheet name="Sayfa2" sheetId="2" r:id="rId2"/>
    <sheet name="Sayfa3" sheetId="3" r:id="rId3"/>
  </sheets>
  <definedNames>
    <definedName name="_xlnm.Print_Titles" localSheetId="0">'Sayfa1'!$5:$7</definedName>
  </definedNames>
  <calcPr fullCalcOnLoad="1"/>
</workbook>
</file>

<file path=xl/sharedStrings.xml><?xml version="1.0" encoding="utf-8"?>
<sst xmlns="http://schemas.openxmlformats.org/spreadsheetml/2006/main" count="675" uniqueCount="170">
  <si>
    <t>"A" CETVELİ ÖDENEKLER</t>
  </si>
  <si>
    <t>(Madde 2)</t>
  </si>
  <si>
    <t>KURUM ADI : TOPRAK ÜRÜNLERİ KURUMU</t>
  </si>
  <si>
    <t>KURUM.</t>
  </si>
  <si>
    <t xml:space="preserve">FONKSİYONEL </t>
  </si>
  <si>
    <t>FİN.</t>
  </si>
  <si>
    <t xml:space="preserve">EKONOMİK </t>
  </si>
  <si>
    <t>AÇIKLAMA</t>
  </si>
  <si>
    <t>ARTIŞ VEYA AZALIŞ (TL)</t>
  </si>
  <si>
    <t>SINIF.</t>
  </si>
  <si>
    <t>SINIFLANDIRMA</t>
  </si>
  <si>
    <t>I</t>
  </si>
  <si>
    <t>II</t>
  </si>
  <si>
    <t>III</t>
  </si>
  <si>
    <t>IV</t>
  </si>
  <si>
    <t>38</t>
  </si>
  <si>
    <t>TOPRAK ÜRÜNLERİ KURUMU</t>
  </si>
  <si>
    <t>00</t>
  </si>
  <si>
    <t>04</t>
  </si>
  <si>
    <t>EKONOMİK İŞLER VE HİZMETLER</t>
  </si>
  <si>
    <t>2</t>
  </si>
  <si>
    <t>Tarım, Ormancılık, Balıkçılık ve Avcılık Hizmetleri</t>
  </si>
  <si>
    <t>1</t>
  </si>
  <si>
    <t>Tarım Hizmetleri</t>
  </si>
  <si>
    <t>Mahalli Kaynaklar</t>
  </si>
  <si>
    <t>01</t>
  </si>
  <si>
    <t>PERSONEL GİDERLERİ</t>
  </si>
  <si>
    <t xml:space="preserve">MEMUR MAAŞLARI </t>
  </si>
  <si>
    <t>Temel Maaşlar</t>
  </si>
  <si>
    <t>Memur Maaşları</t>
  </si>
  <si>
    <t>3</t>
  </si>
  <si>
    <t>Ödenekler</t>
  </si>
  <si>
    <t>5</t>
  </si>
  <si>
    <t>Ek Çalışma Karşılıkları</t>
  </si>
  <si>
    <t>İŞÇİLER</t>
  </si>
  <si>
    <t>İşçilerin Ücretleri</t>
  </si>
  <si>
    <t>Daimi İşçilerin Ücretleri</t>
  </si>
  <si>
    <t>02</t>
  </si>
  <si>
    <t>Geçici İşçilerin Ücretleri</t>
  </si>
  <si>
    <t>İşçilerin İhbar ve Kıdem Tazminatları</t>
  </si>
  <si>
    <t>İşçilerin Ek Mesaileri</t>
  </si>
  <si>
    <t>6</t>
  </si>
  <si>
    <t>İşçilerin Tahsisatları</t>
  </si>
  <si>
    <t>9</t>
  </si>
  <si>
    <t>İşçilerin Diğer Ödemeleri</t>
  </si>
  <si>
    <t>4</t>
  </si>
  <si>
    <t>GEÇİCİ PERSONEL</t>
  </si>
  <si>
    <t>Temel Maaş ve Ücretler</t>
  </si>
  <si>
    <t>Geçici Memur Maaşları</t>
  </si>
  <si>
    <t>DİĞER PERSONEL</t>
  </si>
  <si>
    <t>Ücret ve Diğer Ödemeler</t>
  </si>
  <si>
    <t>90</t>
  </si>
  <si>
    <t>Diğer Personele Yapılan Diğer Ödemeler (Mevsimlik İşçi)</t>
  </si>
  <si>
    <t>SOSYAL GÜVENLİK KURUMUNA KURUM PRİMİ GİDERLERİ</t>
  </si>
  <si>
    <t xml:space="preserve">MEMURLAR </t>
  </si>
  <si>
    <t>Sosyal Sigorta Kurumuna</t>
  </si>
  <si>
    <t>İhtiyat Sandığına</t>
  </si>
  <si>
    <t>03</t>
  </si>
  <si>
    <t>MAL VE HİZMET ALIM GİDERLERİ</t>
  </si>
  <si>
    <t>TÜKETİME YÖNELİK MAL VE MALZEME ALIMLARI</t>
  </si>
  <si>
    <t>Kırtasiye ve Büro Malzemesi Alımları</t>
  </si>
  <si>
    <t>Kırtasiye Alımları</t>
  </si>
  <si>
    <t>Büro Malzemesi Alımları</t>
  </si>
  <si>
    <t>Periyodik Yayın Alımları</t>
  </si>
  <si>
    <t>05</t>
  </si>
  <si>
    <t>Baskı ve Cilt Giderleri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</si>
  <si>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</si>
  <si>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</si>
  <si>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</si>
  <si>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</si>
  <si>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</si>
  <si>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</si>
  <si>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</si>
  <si>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Giyim ve Kuşam Alımları</t>
  </si>
  <si>
    <t>Giyecek Alımları (Kişisel Kuşam ve Donanım Dahil)</t>
  </si>
  <si>
    <t>Özel Malzeme Alımları</t>
  </si>
  <si>
    <t>Laboratuvar Malzemesi ve Kimyevi Temrinlik Malzeme Alımları</t>
  </si>
  <si>
    <t>Zirai Malzeme ve İlaç Alımları</t>
  </si>
  <si>
    <t>Diğer Özel Malzeme Alımları</t>
  </si>
  <si>
    <t>Diğer Tüketim Mal ve Malzemesi Alımları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</si>
  <si>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</si>
  <si>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</si>
  <si>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</si>
  <si>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</si>
  <si>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</si>
  <si>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</si>
  <si>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Diğer Yasal Giderler</t>
  </si>
  <si>
    <t>Ödenecek Vergi, Resim, Harçlar ve Benzeri Giderler</t>
  </si>
  <si>
    <t>Vergi Ödemeleri ve Benzeri Giderleri</t>
  </si>
  <si>
    <t>İşletme Ruhsatı Ödemeleri ve Benzeri Giderler</t>
  </si>
  <si>
    <t>HİZMET ALIMLARI</t>
  </si>
  <si>
    <t>Haberleşme Giderleri</t>
  </si>
  <si>
    <t>Posta ve Telgraf Giderleri</t>
  </si>
  <si>
    <t>Telefon Abonelik ve Kullanım Ücretleri</t>
  </si>
  <si>
    <t>Bilgiye Abonelik Giderleri (İnternet abonelik ücretleri dahil)</t>
  </si>
  <si>
    <t>Taşıma Giderleri</t>
  </si>
  <si>
    <t>Yük Taşıma Giderleri</t>
  </si>
  <si>
    <t>Diğer Taşıma Giderleri</t>
  </si>
  <si>
    <t>Tarifeye Bağlı Ödemeler</t>
  </si>
  <si>
    <t>İlan Giderleri</t>
  </si>
  <si>
    <t>Sigorta Giderleri</t>
  </si>
  <si>
    <t>Komisyon Giderleri</t>
  </si>
  <si>
    <t>Kiralar</t>
  </si>
  <si>
    <t>Taşıt Kiralaması Giderleri</t>
  </si>
  <si>
    <t>İş Makinesi Kiralanması Giderleri</t>
  </si>
  <si>
    <t>Hizmet Binası Kiralama Giderleri</t>
  </si>
  <si>
    <t>07</t>
  </si>
  <si>
    <t>Arsa Arazi Kiralanması Giderleri</t>
  </si>
  <si>
    <t>Diğer Hizmet Alımları</t>
  </si>
  <si>
    <t>TEMSİL VE TANITMA GİDERLERİ</t>
  </si>
  <si>
    <t>Temsil Giderleri</t>
  </si>
  <si>
    <t>Ağırlama, Tören, Fuar, Organizasyon Giderleri</t>
  </si>
  <si>
    <t>Tanıtma Giderleri</t>
  </si>
  <si>
    <t>Tanıtma, Ağırlama, Tören, Fuar, Organizasyon Giderleri</t>
  </si>
  <si>
    <t>7</t>
  </si>
  <si>
    <t>MENKUL MAL, GAYRİMADDİ HAK ALIM, BAK. VE ONA. GİD.</t>
  </si>
  <si>
    <t>Menkul Mal Alım Giderleri</t>
  </si>
  <si>
    <t>Büro ve İşyeri Mal ve Malzeme Alımları</t>
  </si>
  <si>
    <t>Büro ve İşyeri Makine ve Techizat Alımları</t>
  </si>
  <si>
    <t>Avadanlık ve Yedek Parça Alımları</t>
  </si>
  <si>
    <t>Yangından Korunma Malzemeleri Alımları</t>
  </si>
  <si>
    <t>Teknik Techizat Alımları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</si>
  <si>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</si>
  <si>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</si>
  <si>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</si>
  <si>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</si>
  <si>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</si>
  <si>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</si>
  <si>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</si>
  <si>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İş Makinesi Onarım Giderleri</t>
  </si>
  <si>
    <t>Laboratuar Cihaz Bakım ve Onarım Giderleri</t>
  </si>
  <si>
    <t>8</t>
  </si>
  <si>
    <t>GAYRİMENKUL MAL BAKIM VE ONARIM GİDERLERİ</t>
  </si>
  <si>
    <t>Hizmet Binaları ve Depoların Bakım ve Onarım Giderleri</t>
  </si>
  <si>
    <t>Büro Bakım ve Onarım Giderleri</t>
  </si>
  <si>
    <t>Atölye ve Tesis Binaları Bakım ve Onarım Giderleri</t>
  </si>
  <si>
    <t>Diğer Hizmet Binası Bakım ve Onarım Giderleri</t>
  </si>
  <si>
    <t>FAİZ GİDERLERİ</t>
  </si>
  <si>
    <t>KISA VADELİ NAKİT İŞLEMLERE AİT FAİZ GİDERLERİ</t>
  </si>
  <si>
    <t>Kısa Vadeli Nakit İşlemlere Ait Faiz Giderleri</t>
  </si>
  <si>
    <t>TL Cinsinden Kısa Vadeli Nakit İşlemlere Ait Faiz Giderleri</t>
  </si>
  <si>
    <t>Döviz Cinsinden Kısa Vadeli Nakit İşlemlere Ait Faiz Giderleri</t>
  </si>
  <si>
    <t>CARİ TRANSFERLER</t>
  </si>
  <si>
    <t>HANE HALKINA YAPILAN TRANSFERLER</t>
  </si>
  <si>
    <t>Sosyal Amaçlı Transferler</t>
  </si>
  <si>
    <t>12</t>
  </si>
  <si>
    <t>Emekli Maaşları</t>
  </si>
  <si>
    <t>13</t>
  </si>
  <si>
    <t>Emekli İkramiyeleri</t>
  </si>
  <si>
    <t>Jeneratör Temini Projesi</t>
  </si>
  <si>
    <t>MAHALLİ PROJE</t>
  </si>
  <si>
    <t>06</t>
  </si>
  <si>
    <t>SERMAYE GİDERLERİ</t>
  </si>
  <si>
    <t>MAMUL MAL ALIMLARI</t>
  </si>
  <si>
    <t>Büro ve İşyeri Makine Techizat Alımları</t>
  </si>
  <si>
    <t>08</t>
  </si>
  <si>
    <t>Jeneratör Alımları</t>
  </si>
  <si>
    <t>STOK ALIMLARI</t>
  </si>
  <si>
    <t>Tarımsal Ürünler</t>
  </si>
  <si>
    <t>Buğday Alımları</t>
  </si>
  <si>
    <t>Arpa Alımları</t>
  </si>
  <si>
    <t>Diğer</t>
  </si>
  <si>
    <t>2019 BÜTÇE ÖDENEĞİ (TL)</t>
  </si>
  <si>
    <t>2019 TADİL ÖDENEK (TL)</t>
  </si>
  <si>
    <t>2020 BÜTÇE ÖDENEĞİ (TL)</t>
  </si>
  <si>
    <t>9 AYLIK GERÇEKLEŞME</t>
  </si>
  <si>
    <t>20</t>
  </si>
  <si>
    <t>Kamuda Görevli Harici TÜK Personeli</t>
  </si>
  <si>
    <t>Geçici Mevsimlik Dahil İşçilerin Ücretleri</t>
  </si>
  <si>
    <t xml:space="preserve">Diğer Personele Yapılan Diğer Ödemeler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</si>
</sst>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 applyNumberFormat="0" applyFont="0" applyFill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" fillId="0" borderId="0" xfId="55" applyNumberFormat="1" applyFont="1" applyFill="1" applyAlignment="1">
      <alignment horizontal="center"/>
    </xf>
    <xf numFmtId="0" fontId="3" fillId="0" borderId="0" xfId="55" applyFont="1" applyBorder="1" applyAlignment="1">
      <alignment/>
    </xf>
    <xf numFmtId="0" fontId="3" fillId="0" borderId="0" xfId="55" applyFont="1" applyAlignment="1">
      <alignment/>
    </xf>
    <xf numFmtId="49" fontId="3" fillId="0" borderId="10" xfId="55" applyNumberFormat="1" applyFont="1" applyBorder="1" applyAlignment="1">
      <alignment horizontal="center"/>
    </xf>
    <xf numFmtId="49" fontId="3" fillId="0" borderId="11" xfId="55" applyNumberFormat="1" applyFont="1" applyBorder="1" applyAlignment="1">
      <alignment horizontal="center"/>
    </xf>
    <xf numFmtId="49" fontId="3" fillId="0" borderId="12" xfId="55" applyNumberFormat="1" applyFont="1" applyBorder="1" applyAlignment="1">
      <alignment horizontal="center"/>
    </xf>
    <xf numFmtId="49" fontId="3" fillId="0" borderId="12" xfId="55" applyNumberFormat="1" applyFont="1" applyBorder="1" applyAlignment="1">
      <alignment horizontal="left"/>
    </xf>
    <xf numFmtId="49" fontId="3" fillId="0" borderId="13" xfId="55" applyNumberFormat="1" applyFont="1" applyBorder="1" applyAlignment="1">
      <alignment horizontal="center"/>
    </xf>
    <xf numFmtId="49" fontId="3" fillId="0" borderId="14" xfId="55" applyNumberFormat="1" applyFont="1" applyBorder="1" applyAlignment="1">
      <alignment horizontal="center"/>
    </xf>
    <xf numFmtId="49" fontId="3" fillId="0" borderId="15" xfId="55" applyNumberFormat="1" applyFont="1" applyBorder="1" applyAlignment="1">
      <alignment horizontal="center"/>
    </xf>
    <xf numFmtId="49" fontId="3" fillId="0" borderId="15" xfId="55" applyNumberFormat="1" applyFont="1" applyBorder="1" applyAlignment="1">
      <alignment horizontal="left"/>
    </xf>
    <xf numFmtId="4" fontId="3" fillId="33" borderId="15" xfId="55" applyNumberFormat="1" applyFont="1" applyFill="1" applyBorder="1" applyAlignment="1">
      <alignment horizontal="right"/>
    </xf>
    <xf numFmtId="4" fontId="3" fillId="0" borderId="15" xfId="55" applyNumberFormat="1" applyFont="1" applyFill="1" applyBorder="1" applyAlignment="1">
      <alignment horizontal="right"/>
    </xf>
    <xf numFmtId="49" fontId="4" fillId="0" borderId="13" xfId="55" applyNumberFormat="1" applyFont="1" applyBorder="1" applyAlignment="1">
      <alignment horizontal="center"/>
    </xf>
    <xf numFmtId="49" fontId="4" fillId="0" borderId="14" xfId="55" applyNumberFormat="1" applyFont="1" applyBorder="1" applyAlignment="1">
      <alignment horizontal="center"/>
    </xf>
    <xf numFmtId="49" fontId="4" fillId="0" borderId="15" xfId="55" applyNumberFormat="1" applyFont="1" applyBorder="1" applyAlignment="1">
      <alignment horizontal="center"/>
    </xf>
    <xf numFmtId="49" fontId="4" fillId="0" borderId="15" xfId="55" applyNumberFormat="1" applyFont="1" applyBorder="1" applyAlignment="1">
      <alignment horizontal="left"/>
    </xf>
    <xf numFmtId="4" fontId="44" fillId="33" borderId="15" xfId="55" applyNumberFormat="1" applyFont="1" applyFill="1" applyBorder="1" applyAlignment="1">
      <alignment horizontal="right"/>
    </xf>
    <xf numFmtId="4" fontId="44" fillId="0" borderId="15" xfId="55" applyNumberFormat="1" applyFont="1" applyFill="1" applyBorder="1" applyAlignment="1">
      <alignment horizontal="right"/>
    </xf>
    <xf numFmtId="4" fontId="44" fillId="0" borderId="16" xfId="0" applyNumberFormat="1" applyFont="1" applyBorder="1" applyAlignment="1">
      <alignment/>
    </xf>
    <xf numFmtId="0" fontId="44" fillId="0" borderId="0" xfId="0" applyFont="1" applyAlignment="1">
      <alignment/>
    </xf>
    <xf numFmtId="4" fontId="43" fillId="33" borderId="15" xfId="55" applyNumberFormat="1" applyFont="1" applyFill="1" applyBorder="1" applyAlignment="1">
      <alignment horizontal="right"/>
    </xf>
    <xf numFmtId="4" fontId="4" fillId="33" borderId="15" xfId="55" applyNumberFormat="1" applyFont="1" applyFill="1" applyBorder="1" applyAlignment="1">
      <alignment horizontal="right"/>
    </xf>
    <xf numFmtId="4" fontId="4" fillId="0" borderId="15" xfId="55" applyNumberFormat="1" applyFont="1" applyFill="1" applyBorder="1" applyAlignment="1">
      <alignment horizontal="right"/>
    </xf>
    <xf numFmtId="2" fontId="43" fillId="0" borderId="0" xfId="0" applyNumberFormat="1" applyFont="1" applyAlignment="1">
      <alignment/>
    </xf>
    <xf numFmtId="0" fontId="3" fillId="0" borderId="0" xfId="56" applyFont="1">
      <alignment/>
      <protection/>
    </xf>
    <xf numFmtId="4" fontId="3" fillId="0" borderId="0" xfId="55" applyNumberFormat="1" applyFont="1" applyFill="1" applyAlignment="1">
      <alignment/>
    </xf>
    <xf numFmtId="0" fontId="6" fillId="0" borderId="17" xfId="55" applyFont="1" applyBorder="1" applyAlignment="1">
      <alignment horizontal="center" vertical="center"/>
    </xf>
    <xf numFmtId="0" fontId="6" fillId="0" borderId="18" xfId="55" applyFont="1" applyBorder="1" applyAlignment="1">
      <alignment horizontal="center" vertical="center"/>
    </xf>
    <xf numFmtId="4" fontId="3" fillId="33" borderId="19" xfId="55" applyNumberFormat="1" applyFont="1" applyFill="1" applyBorder="1" applyAlignment="1">
      <alignment horizontal="right"/>
    </xf>
    <xf numFmtId="4" fontId="43" fillId="33" borderId="19" xfId="55" applyNumberFormat="1" applyFont="1" applyFill="1" applyBorder="1" applyAlignment="1">
      <alignment horizontal="right"/>
    </xf>
    <xf numFmtId="4" fontId="3" fillId="0" borderId="19" xfId="55" applyNumberFormat="1" applyFont="1" applyFill="1" applyBorder="1" applyAlignment="1">
      <alignment horizontal="right"/>
    </xf>
    <xf numFmtId="49" fontId="4" fillId="0" borderId="20" xfId="55" applyNumberFormat="1" applyFont="1" applyBorder="1" applyAlignment="1">
      <alignment horizontal="center"/>
    </xf>
    <xf numFmtId="49" fontId="4" fillId="0" borderId="21" xfId="55" applyNumberFormat="1" applyFont="1" applyBorder="1" applyAlignment="1">
      <alignment horizontal="center"/>
    </xf>
    <xf numFmtId="49" fontId="4" fillId="0" borderId="22" xfId="55" applyNumberFormat="1" applyFont="1" applyBorder="1" applyAlignment="1">
      <alignment horizontal="center"/>
    </xf>
    <xf numFmtId="49" fontId="4" fillId="0" borderId="22" xfId="55" applyNumberFormat="1" applyFont="1" applyBorder="1" applyAlignment="1">
      <alignment horizontal="left"/>
    </xf>
    <xf numFmtId="4" fontId="4" fillId="33" borderId="22" xfId="55" applyNumberFormat="1" applyFont="1" applyFill="1" applyBorder="1" applyAlignment="1">
      <alignment horizontal="right"/>
    </xf>
    <xf numFmtId="4" fontId="44" fillId="0" borderId="23" xfId="0" applyNumberFormat="1" applyFont="1" applyBorder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7" fillId="0" borderId="0" xfId="0" applyFont="1" applyAlignment="1">
      <alignment/>
    </xf>
    <xf numFmtId="10" fontId="44" fillId="0" borderId="0" xfId="0" applyNumberFormat="1" applyFont="1" applyAlignment="1">
      <alignment/>
    </xf>
    <xf numFmtId="9" fontId="44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5" fillId="0" borderId="24" xfId="55" applyNumberFormat="1" applyFont="1" applyBorder="1" applyAlignment="1">
      <alignment horizontal="center" vertical="top"/>
    </xf>
    <xf numFmtId="2" fontId="5" fillId="0" borderId="25" xfId="55" applyNumberFormat="1" applyFont="1" applyBorder="1" applyAlignment="1">
      <alignment horizontal="center" vertical="top"/>
    </xf>
    <xf numFmtId="2" fontId="5" fillId="0" borderId="26" xfId="55" applyNumberFormat="1" applyFont="1" applyBorder="1" applyAlignment="1">
      <alignment horizontal="center" vertical="top"/>
    </xf>
    <xf numFmtId="2" fontId="5" fillId="0" borderId="0" xfId="55" applyNumberFormat="1" applyFont="1" applyBorder="1" applyAlignment="1">
      <alignment horizontal="center" vertical="top"/>
    </xf>
    <xf numFmtId="4" fontId="3" fillId="33" borderId="27" xfId="55" applyNumberFormat="1" applyFont="1" applyFill="1" applyBorder="1" applyAlignment="1">
      <alignment horizontal="center" vertical="center" wrapText="1"/>
    </xf>
    <xf numFmtId="4" fontId="3" fillId="33" borderId="28" xfId="55" applyNumberFormat="1" applyFont="1" applyFill="1" applyBorder="1" applyAlignment="1" quotePrefix="1">
      <alignment horizontal="center" vertical="center" wrapText="1"/>
    </xf>
    <xf numFmtId="4" fontId="3" fillId="33" borderId="29" xfId="55" applyNumberFormat="1" applyFont="1" applyFill="1" applyBorder="1" applyAlignment="1" quotePrefix="1">
      <alignment horizontal="center" vertical="center" wrapText="1"/>
    </xf>
    <xf numFmtId="0" fontId="3" fillId="0" borderId="0" xfId="5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55" applyFont="1" applyAlignment="1">
      <alignment horizontal="left"/>
    </xf>
    <xf numFmtId="2" fontId="5" fillId="0" borderId="30" xfId="55" applyNumberFormat="1" applyFont="1" applyBorder="1" applyAlignment="1">
      <alignment horizontal="center" vertical="top"/>
    </xf>
    <xf numFmtId="2" fontId="5" fillId="0" borderId="31" xfId="55" applyNumberFormat="1" applyFont="1" applyBorder="1" applyAlignment="1">
      <alignment horizontal="center" vertical="top"/>
    </xf>
    <xf numFmtId="2" fontId="5" fillId="0" borderId="32" xfId="55" applyNumberFormat="1" applyFont="1" applyBorder="1" applyAlignment="1">
      <alignment horizontal="center" vertical="top"/>
    </xf>
    <xf numFmtId="2" fontId="5" fillId="0" borderId="33" xfId="55" applyNumberFormat="1" applyFont="1" applyBorder="1" applyAlignment="1">
      <alignment horizontal="center" vertical="top"/>
    </xf>
    <xf numFmtId="2" fontId="5" fillId="0" borderId="27" xfId="55" applyNumberFormat="1" applyFont="1" applyBorder="1" applyAlignment="1">
      <alignment horizontal="center" vertical="center"/>
    </xf>
    <xf numFmtId="2" fontId="5" fillId="0" borderId="28" xfId="55" applyNumberFormat="1" applyFont="1" applyBorder="1" applyAlignment="1">
      <alignment horizontal="center" vertical="center"/>
    </xf>
    <xf numFmtId="2" fontId="5" fillId="0" borderId="29" xfId="55" applyNumberFormat="1" applyFont="1" applyBorder="1" applyAlignment="1">
      <alignment horizontal="center" vertical="center"/>
    </xf>
    <xf numFmtId="0" fontId="5" fillId="0" borderId="32" xfId="55" applyFont="1" applyBorder="1" applyAlignment="1">
      <alignment horizontal="center" vertical="top"/>
    </xf>
    <xf numFmtId="0" fontId="5" fillId="0" borderId="33" xfId="55" applyFont="1" applyBorder="1" applyAlignment="1">
      <alignment horizontal="center" vertical="top"/>
    </xf>
    <xf numFmtId="0" fontId="5" fillId="0" borderId="31" xfId="55" applyFont="1" applyBorder="1" applyAlignment="1">
      <alignment horizontal="center" vertical="top"/>
    </xf>
    <xf numFmtId="0" fontId="3" fillId="0" borderId="27" xfId="55" applyFont="1" applyBorder="1" applyAlignment="1">
      <alignment horizontal="center" vertical="center"/>
    </xf>
    <xf numFmtId="0" fontId="3" fillId="0" borderId="28" xfId="55" applyFont="1" applyBorder="1" applyAlignment="1">
      <alignment horizontal="center" vertical="center"/>
    </xf>
    <xf numFmtId="0" fontId="3" fillId="0" borderId="29" xfId="55" applyFont="1" applyBorder="1" applyAlignment="1">
      <alignment horizontal="center" vertical="center"/>
    </xf>
    <xf numFmtId="4" fontId="3" fillId="33" borderId="34" xfId="55" applyNumberFormat="1" applyFont="1" applyFill="1" applyBorder="1" applyAlignment="1">
      <alignment horizontal="center" vertical="center" wrapText="1"/>
    </xf>
    <xf numFmtId="4" fontId="3" fillId="33" borderId="35" xfId="55" applyNumberFormat="1" applyFont="1" applyFill="1" applyBorder="1" applyAlignment="1">
      <alignment horizontal="center" vertical="center" wrapText="1"/>
    </xf>
    <xf numFmtId="4" fontId="3" fillId="33" borderId="36" xfId="55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ütçe formları" xfId="55"/>
    <cellStyle name="Normal_Sheet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zoomScale="85" zoomScaleNormal="85" zoomScalePageLayoutView="0" workbookViewId="0" topLeftCell="A1">
      <selection activeCell="A163" sqref="A163"/>
    </sheetView>
  </sheetViews>
  <sheetFormatPr defaultColWidth="9.140625" defaultRowHeight="15"/>
  <cols>
    <col min="1" max="11" width="2.8515625" style="1" customWidth="1"/>
    <col min="12" max="12" width="44.57421875" style="1" customWidth="1"/>
    <col min="13" max="15" width="14.421875" style="1" customWidth="1"/>
    <col min="16" max="16" width="12.7109375" style="1" customWidth="1"/>
    <col min="17" max="16384" width="9.140625" style="1" customWidth="1"/>
  </cols>
  <sheetData>
    <row r="1" spans="1:16" ht="13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3.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5" ht="13.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  <c r="N3" s="2"/>
      <c r="O3" s="2"/>
    </row>
    <row r="4" spans="1:15" ht="14.2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6" ht="12" customHeight="1">
      <c r="A5" s="56" t="s">
        <v>3</v>
      </c>
      <c r="B5" s="57"/>
      <c r="C5" s="58" t="s">
        <v>4</v>
      </c>
      <c r="D5" s="59"/>
      <c r="E5" s="59"/>
      <c r="F5" s="57"/>
      <c r="G5" s="60" t="s">
        <v>5</v>
      </c>
      <c r="H5" s="63" t="s">
        <v>6</v>
      </c>
      <c r="I5" s="64"/>
      <c r="J5" s="64"/>
      <c r="K5" s="65"/>
      <c r="L5" s="66" t="s">
        <v>7</v>
      </c>
      <c r="M5" s="50" t="s">
        <v>162</v>
      </c>
      <c r="N5" s="50" t="s">
        <v>163</v>
      </c>
      <c r="O5" s="50" t="s">
        <v>164</v>
      </c>
      <c r="P5" s="69" t="s">
        <v>8</v>
      </c>
    </row>
    <row r="6" spans="1:16" ht="13.5">
      <c r="A6" s="46" t="s">
        <v>9</v>
      </c>
      <c r="B6" s="47"/>
      <c r="C6" s="48" t="s">
        <v>10</v>
      </c>
      <c r="D6" s="49"/>
      <c r="E6" s="49"/>
      <c r="F6" s="47"/>
      <c r="G6" s="61"/>
      <c r="H6" s="48" t="s">
        <v>10</v>
      </c>
      <c r="I6" s="49"/>
      <c r="J6" s="49"/>
      <c r="K6" s="47"/>
      <c r="L6" s="67"/>
      <c r="M6" s="51"/>
      <c r="N6" s="51"/>
      <c r="O6" s="51"/>
      <c r="P6" s="70"/>
    </row>
    <row r="7" spans="1:16" ht="13.5">
      <c r="A7" s="29" t="s">
        <v>11</v>
      </c>
      <c r="B7" s="30" t="s">
        <v>12</v>
      </c>
      <c r="C7" s="30" t="s">
        <v>11</v>
      </c>
      <c r="D7" s="30" t="s">
        <v>12</v>
      </c>
      <c r="E7" s="30" t="s">
        <v>13</v>
      </c>
      <c r="F7" s="30" t="s">
        <v>14</v>
      </c>
      <c r="G7" s="62"/>
      <c r="H7" s="30" t="s">
        <v>11</v>
      </c>
      <c r="I7" s="30" t="s">
        <v>12</v>
      </c>
      <c r="J7" s="30" t="s">
        <v>13</v>
      </c>
      <c r="K7" s="30" t="s">
        <v>14</v>
      </c>
      <c r="L7" s="68"/>
      <c r="M7" s="52"/>
      <c r="N7" s="52"/>
      <c r="O7" s="52"/>
      <c r="P7" s="71"/>
    </row>
    <row r="8" spans="1:16" ht="18.75" customHeight="1">
      <c r="A8" s="5" t="s">
        <v>15</v>
      </c>
      <c r="B8" s="6"/>
      <c r="C8" s="7"/>
      <c r="D8" s="7"/>
      <c r="E8" s="7"/>
      <c r="F8" s="7"/>
      <c r="G8" s="7"/>
      <c r="H8" s="7"/>
      <c r="I8" s="7"/>
      <c r="J8" s="7"/>
      <c r="K8" s="7"/>
      <c r="L8" s="8" t="s">
        <v>16</v>
      </c>
      <c r="M8" s="13">
        <f>M9</f>
        <v>341500000</v>
      </c>
      <c r="N8" s="13">
        <f aca="true" t="shared" si="0" ref="N8:O12">N9</f>
        <v>341500000</v>
      </c>
      <c r="O8" s="13">
        <f t="shared" si="0"/>
        <v>253500000</v>
      </c>
      <c r="P8" s="31">
        <f aca="true" t="shared" si="1" ref="P8:P16">O8-N8</f>
        <v>-88000000</v>
      </c>
    </row>
    <row r="9" spans="1:16" ht="18.75" customHeight="1">
      <c r="A9" s="9"/>
      <c r="B9" s="10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2" t="s">
        <v>16</v>
      </c>
      <c r="M9" s="13">
        <f>M10</f>
        <v>341500000</v>
      </c>
      <c r="N9" s="13">
        <f t="shared" si="0"/>
        <v>341500000</v>
      </c>
      <c r="O9" s="13">
        <f t="shared" si="0"/>
        <v>253500000</v>
      </c>
      <c r="P9" s="31">
        <f t="shared" si="1"/>
        <v>-88000000</v>
      </c>
    </row>
    <row r="10" spans="1:16" ht="18.75" customHeight="1">
      <c r="A10" s="9"/>
      <c r="B10" s="10"/>
      <c r="C10" s="11" t="s">
        <v>18</v>
      </c>
      <c r="D10" s="11"/>
      <c r="E10" s="11"/>
      <c r="F10" s="11"/>
      <c r="G10" s="11"/>
      <c r="H10" s="11"/>
      <c r="I10" s="11"/>
      <c r="J10" s="11"/>
      <c r="K10" s="11"/>
      <c r="L10" s="12" t="s">
        <v>19</v>
      </c>
      <c r="M10" s="13">
        <f>M11</f>
        <v>341500000</v>
      </c>
      <c r="N10" s="13">
        <f t="shared" si="0"/>
        <v>341500000</v>
      </c>
      <c r="O10" s="13">
        <f t="shared" si="0"/>
        <v>253500000</v>
      </c>
      <c r="P10" s="31">
        <f t="shared" si="1"/>
        <v>-88000000</v>
      </c>
    </row>
    <row r="11" spans="1:16" ht="18.75" customHeight="1">
      <c r="A11" s="9"/>
      <c r="B11" s="10"/>
      <c r="C11" s="11"/>
      <c r="D11" s="11" t="s">
        <v>20</v>
      </c>
      <c r="E11" s="11"/>
      <c r="F11" s="11"/>
      <c r="G11" s="11"/>
      <c r="H11" s="11"/>
      <c r="I11" s="11"/>
      <c r="J11" s="11"/>
      <c r="K11" s="11"/>
      <c r="L11" s="12" t="s">
        <v>21</v>
      </c>
      <c r="M11" s="13">
        <f>M12</f>
        <v>341500000</v>
      </c>
      <c r="N11" s="13">
        <f t="shared" si="0"/>
        <v>341500000</v>
      </c>
      <c r="O11" s="13">
        <f t="shared" si="0"/>
        <v>253500000</v>
      </c>
      <c r="P11" s="31">
        <f t="shared" si="1"/>
        <v>-88000000</v>
      </c>
    </row>
    <row r="12" spans="1:16" ht="18.75" customHeight="1">
      <c r="A12" s="9"/>
      <c r="B12" s="10"/>
      <c r="C12" s="11"/>
      <c r="D12" s="11"/>
      <c r="E12" s="11" t="s">
        <v>22</v>
      </c>
      <c r="F12" s="11" t="s">
        <v>17</v>
      </c>
      <c r="G12" s="11"/>
      <c r="H12" s="11"/>
      <c r="I12" s="11"/>
      <c r="J12" s="11"/>
      <c r="K12" s="11"/>
      <c r="L12" s="12" t="s">
        <v>23</v>
      </c>
      <c r="M12" s="13">
        <f>M13</f>
        <v>341500000</v>
      </c>
      <c r="N12" s="13">
        <f t="shared" si="0"/>
        <v>341500000</v>
      </c>
      <c r="O12" s="13">
        <f t="shared" si="0"/>
        <v>253500000</v>
      </c>
      <c r="P12" s="31">
        <f t="shared" si="1"/>
        <v>-88000000</v>
      </c>
    </row>
    <row r="13" spans="1:16" ht="18.75" customHeight="1">
      <c r="A13" s="9"/>
      <c r="B13" s="10"/>
      <c r="C13" s="11"/>
      <c r="D13" s="11"/>
      <c r="E13" s="11"/>
      <c r="F13" s="11"/>
      <c r="G13" s="11" t="s">
        <v>22</v>
      </c>
      <c r="H13" s="11"/>
      <c r="I13" s="11"/>
      <c r="J13" s="11"/>
      <c r="K13" s="11"/>
      <c r="L13" s="12" t="s">
        <v>24</v>
      </c>
      <c r="M13" s="13">
        <f>M14+M41+M62+M142+M147+M152+M158</f>
        <v>341500000</v>
      </c>
      <c r="N13" s="13">
        <f>N14+N41+N62+N142+N147+N152+N158</f>
        <v>341500000</v>
      </c>
      <c r="O13" s="13">
        <f>O14+O41+O62+O142+O147+O152+O158</f>
        <v>253500000</v>
      </c>
      <c r="P13" s="31">
        <f t="shared" si="1"/>
        <v>-88000000</v>
      </c>
    </row>
    <row r="14" spans="1:16" ht="18.75" customHeight="1">
      <c r="A14" s="9"/>
      <c r="B14" s="10"/>
      <c r="C14" s="11"/>
      <c r="D14" s="11"/>
      <c r="E14" s="11"/>
      <c r="F14" s="11"/>
      <c r="G14" s="11"/>
      <c r="H14" s="11" t="s">
        <v>25</v>
      </c>
      <c r="I14" s="11"/>
      <c r="J14" s="11"/>
      <c r="K14" s="11"/>
      <c r="L14" s="12" t="s">
        <v>26</v>
      </c>
      <c r="M14" s="13">
        <f>M15+M22+M34+M37</f>
        <v>26393000</v>
      </c>
      <c r="N14" s="13">
        <f>N15+N22+N34+N37</f>
        <v>26393000</v>
      </c>
      <c r="O14" s="13">
        <f>O15+O22+O34+O37</f>
        <v>30754800</v>
      </c>
      <c r="P14" s="31">
        <f t="shared" si="1"/>
        <v>4361800</v>
      </c>
    </row>
    <row r="15" spans="1:16" ht="18.75" customHeight="1">
      <c r="A15" s="9"/>
      <c r="B15" s="10"/>
      <c r="C15" s="11"/>
      <c r="D15" s="11"/>
      <c r="E15" s="11"/>
      <c r="F15" s="11"/>
      <c r="G15" s="11"/>
      <c r="H15" s="11"/>
      <c r="I15" s="11" t="s">
        <v>22</v>
      </c>
      <c r="J15" s="11"/>
      <c r="K15" s="11"/>
      <c r="L15" s="12" t="s">
        <v>27</v>
      </c>
      <c r="M15" s="13">
        <f>M16+M18+M20</f>
        <v>3456000</v>
      </c>
      <c r="N15" s="13">
        <f>N16+N18+N20</f>
        <v>3456000</v>
      </c>
      <c r="O15" s="13">
        <f>O16+O18+O20</f>
        <v>3682000</v>
      </c>
      <c r="P15" s="31">
        <f t="shared" si="1"/>
        <v>226000</v>
      </c>
    </row>
    <row r="16" spans="1:16" ht="18.75" customHeight="1">
      <c r="A16" s="9"/>
      <c r="B16" s="10"/>
      <c r="C16" s="11"/>
      <c r="D16" s="11"/>
      <c r="E16" s="11"/>
      <c r="F16" s="11"/>
      <c r="G16" s="11"/>
      <c r="H16" s="11"/>
      <c r="I16" s="11"/>
      <c r="J16" s="11" t="s">
        <v>22</v>
      </c>
      <c r="K16" s="11"/>
      <c r="L16" s="12" t="s">
        <v>28</v>
      </c>
      <c r="M16" s="13">
        <f>M17</f>
        <v>3400000</v>
      </c>
      <c r="N16" s="13">
        <f>N17</f>
        <v>3400000</v>
      </c>
      <c r="O16" s="13">
        <f>O17</f>
        <v>3600000</v>
      </c>
      <c r="P16" s="31">
        <f t="shared" si="1"/>
        <v>200000</v>
      </c>
    </row>
    <row r="17" spans="1:16" s="22" customFormat="1" ht="18.75" customHeight="1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 t="s">
        <v>25</v>
      </c>
      <c r="L17" s="18" t="s">
        <v>29</v>
      </c>
      <c r="M17" s="19">
        <v>3400000</v>
      </c>
      <c r="N17" s="19">
        <v>3400000</v>
      </c>
      <c r="O17" s="19">
        <v>3600000</v>
      </c>
      <c r="P17" s="21">
        <f>O17-N17</f>
        <v>200000</v>
      </c>
    </row>
    <row r="18" spans="1:16" ht="18.75" customHeight="1">
      <c r="A18" s="9"/>
      <c r="B18" s="10"/>
      <c r="C18" s="11"/>
      <c r="D18" s="11"/>
      <c r="E18" s="11"/>
      <c r="F18" s="11"/>
      <c r="G18" s="11"/>
      <c r="H18" s="11"/>
      <c r="I18" s="11"/>
      <c r="J18" s="11" t="s">
        <v>30</v>
      </c>
      <c r="K18" s="11"/>
      <c r="L18" s="12" t="s">
        <v>31</v>
      </c>
      <c r="M18" s="13">
        <f>M19</f>
        <v>38000</v>
      </c>
      <c r="N18" s="13">
        <f>N19</f>
        <v>38000</v>
      </c>
      <c r="O18" s="13">
        <f>O19</f>
        <v>61000</v>
      </c>
      <c r="P18" s="31">
        <f aca="true" t="shared" si="2" ref="P18:P81">O18-N18</f>
        <v>23000</v>
      </c>
    </row>
    <row r="19" spans="1:16" s="22" customFormat="1" ht="18.7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 t="s">
        <v>25</v>
      </c>
      <c r="L19" s="18" t="s">
        <v>31</v>
      </c>
      <c r="M19" s="19">
        <v>38000</v>
      </c>
      <c r="N19" s="19">
        <v>38000</v>
      </c>
      <c r="O19" s="19">
        <v>61000</v>
      </c>
      <c r="P19" s="21">
        <f t="shared" si="2"/>
        <v>23000</v>
      </c>
    </row>
    <row r="20" spans="1:16" ht="18.75" customHeight="1">
      <c r="A20" s="9"/>
      <c r="B20" s="10"/>
      <c r="C20" s="11"/>
      <c r="D20" s="11"/>
      <c r="E20" s="11"/>
      <c r="F20" s="11"/>
      <c r="G20" s="11"/>
      <c r="H20" s="11"/>
      <c r="I20" s="11"/>
      <c r="J20" s="11" t="s">
        <v>32</v>
      </c>
      <c r="K20" s="11"/>
      <c r="L20" s="12" t="s">
        <v>33</v>
      </c>
      <c r="M20" s="13">
        <f>M21</f>
        <v>18000</v>
      </c>
      <c r="N20" s="13">
        <f>N21</f>
        <v>18000</v>
      </c>
      <c r="O20" s="13">
        <f>O21</f>
        <v>21000</v>
      </c>
      <c r="P20" s="31">
        <f t="shared" si="2"/>
        <v>3000</v>
      </c>
    </row>
    <row r="21" spans="1:16" s="22" customFormat="1" ht="18.75" customHeigh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 t="s">
        <v>25</v>
      </c>
      <c r="L21" s="18" t="s">
        <v>33</v>
      </c>
      <c r="M21" s="19">
        <v>18000</v>
      </c>
      <c r="N21" s="19">
        <v>18000</v>
      </c>
      <c r="O21" s="19">
        <v>21000</v>
      </c>
      <c r="P21" s="21">
        <f t="shared" si="2"/>
        <v>3000</v>
      </c>
    </row>
    <row r="22" spans="1:16" ht="18.75" customHeight="1">
      <c r="A22" s="9"/>
      <c r="B22" s="10"/>
      <c r="C22" s="11"/>
      <c r="D22" s="11"/>
      <c r="E22" s="11"/>
      <c r="F22" s="11"/>
      <c r="G22" s="11"/>
      <c r="H22" s="11"/>
      <c r="I22" s="11" t="s">
        <v>30</v>
      </c>
      <c r="J22" s="11"/>
      <c r="K22" s="11"/>
      <c r="L22" s="12" t="s">
        <v>34</v>
      </c>
      <c r="M22" s="13">
        <f>M23+M26+M28+M30+M32</f>
        <v>21727000</v>
      </c>
      <c r="N22" s="13">
        <f>N23+N26+N28+N30+N32</f>
        <v>16227000</v>
      </c>
      <c r="O22" s="13">
        <f>O23+O26+O28+O30+O32</f>
        <v>16443800</v>
      </c>
      <c r="P22" s="31">
        <f t="shared" si="2"/>
        <v>216800</v>
      </c>
    </row>
    <row r="23" spans="1:16" ht="18.75" customHeight="1">
      <c r="A23" s="9"/>
      <c r="B23" s="10"/>
      <c r="C23" s="11"/>
      <c r="D23" s="11"/>
      <c r="E23" s="11"/>
      <c r="F23" s="11"/>
      <c r="G23" s="11"/>
      <c r="H23" s="11"/>
      <c r="I23" s="11"/>
      <c r="J23" s="11" t="s">
        <v>22</v>
      </c>
      <c r="K23" s="11"/>
      <c r="L23" s="12" t="s">
        <v>35</v>
      </c>
      <c r="M23" s="13">
        <f>M24+M25</f>
        <v>18760000</v>
      </c>
      <c r="N23" s="13">
        <f>N24+N25</f>
        <v>12760000</v>
      </c>
      <c r="O23" s="13">
        <f>O24+O25</f>
        <v>13000000</v>
      </c>
      <c r="P23" s="31">
        <f t="shared" si="2"/>
        <v>240000</v>
      </c>
    </row>
    <row r="24" spans="1:16" s="22" customFormat="1" ht="18.75" customHeight="1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 t="s">
        <v>25</v>
      </c>
      <c r="L24" s="18" t="s">
        <v>36</v>
      </c>
      <c r="M24" s="19">
        <v>9600000</v>
      </c>
      <c r="N24" s="19">
        <v>7600000</v>
      </c>
      <c r="O24" s="19">
        <v>8200000</v>
      </c>
      <c r="P24" s="21">
        <f t="shared" si="2"/>
        <v>600000</v>
      </c>
    </row>
    <row r="25" spans="1:16" s="22" customFormat="1" ht="18.7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 t="s">
        <v>37</v>
      </c>
      <c r="L25" s="18" t="s">
        <v>168</v>
      </c>
      <c r="M25" s="19">
        <v>9160000</v>
      </c>
      <c r="N25" s="19">
        <v>5160000</v>
      </c>
      <c r="O25" s="19">
        <v>4800000</v>
      </c>
      <c r="P25" s="21">
        <f t="shared" si="2"/>
        <v>-360000</v>
      </c>
    </row>
    <row r="26" spans="1:16" ht="18.75" customHeight="1">
      <c r="A26" s="9"/>
      <c r="B26" s="10"/>
      <c r="C26" s="11"/>
      <c r="D26" s="11"/>
      <c r="E26" s="11"/>
      <c r="F26" s="11"/>
      <c r="G26" s="11"/>
      <c r="H26" s="11"/>
      <c r="I26" s="11"/>
      <c r="J26" s="11" t="s">
        <v>20</v>
      </c>
      <c r="K26" s="11"/>
      <c r="L26" s="12" t="s">
        <v>39</v>
      </c>
      <c r="M26" s="13">
        <f>M27</f>
        <v>1800000</v>
      </c>
      <c r="N26" s="13">
        <f>N27</f>
        <v>2295000</v>
      </c>
      <c r="O26" s="13">
        <f>O27</f>
        <v>2200000</v>
      </c>
      <c r="P26" s="31">
        <f t="shared" si="2"/>
        <v>-95000</v>
      </c>
    </row>
    <row r="27" spans="1:16" s="22" customFormat="1" ht="18.75" customHeight="1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 t="s">
        <v>25</v>
      </c>
      <c r="L27" s="18" t="s">
        <v>39</v>
      </c>
      <c r="M27" s="19">
        <v>1800000</v>
      </c>
      <c r="N27" s="19">
        <v>2295000</v>
      </c>
      <c r="O27" s="19">
        <v>2200000</v>
      </c>
      <c r="P27" s="21">
        <f t="shared" si="2"/>
        <v>-95000</v>
      </c>
    </row>
    <row r="28" spans="1:16" ht="18.75" customHeight="1">
      <c r="A28" s="9"/>
      <c r="B28" s="10"/>
      <c r="C28" s="11"/>
      <c r="D28" s="11"/>
      <c r="E28" s="11"/>
      <c r="F28" s="11"/>
      <c r="G28" s="11"/>
      <c r="H28" s="11"/>
      <c r="I28" s="11"/>
      <c r="J28" s="11" t="s">
        <v>32</v>
      </c>
      <c r="K28" s="11"/>
      <c r="L28" s="12" t="s">
        <v>40</v>
      </c>
      <c r="M28" s="23">
        <f>M29</f>
        <v>600000</v>
      </c>
      <c r="N28" s="23">
        <f>N29</f>
        <v>600000</v>
      </c>
      <c r="O28" s="23">
        <f>O29</f>
        <v>670000</v>
      </c>
      <c r="P28" s="32">
        <f t="shared" si="2"/>
        <v>70000</v>
      </c>
    </row>
    <row r="29" spans="1:16" s="22" customFormat="1" ht="18.75" customHeight="1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 t="s">
        <v>25</v>
      </c>
      <c r="L29" s="18" t="s">
        <v>40</v>
      </c>
      <c r="M29" s="20">
        <v>600000</v>
      </c>
      <c r="N29" s="20">
        <v>600000</v>
      </c>
      <c r="O29" s="20">
        <v>670000</v>
      </c>
      <c r="P29" s="21">
        <f t="shared" si="2"/>
        <v>70000</v>
      </c>
    </row>
    <row r="30" spans="1:16" ht="18.75" customHeight="1">
      <c r="A30" s="9"/>
      <c r="B30" s="10"/>
      <c r="C30" s="11"/>
      <c r="D30" s="11"/>
      <c r="E30" s="11"/>
      <c r="F30" s="11"/>
      <c r="G30" s="11"/>
      <c r="H30" s="11"/>
      <c r="I30" s="11"/>
      <c r="J30" s="11" t="s">
        <v>41</v>
      </c>
      <c r="K30" s="11"/>
      <c r="L30" s="12" t="s">
        <v>42</v>
      </c>
      <c r="M30" s="13">
        <f>M31</f>
        <v>560000</v>
      </c>
      <c r="N30" s="13">
        <f>N31</f>
        <v>560000</v>
      </c>
      <c r="O30" s="13">
        <f>O31</f>
        <v>480000</v>
      </c>
      <c r="P30" s="31">
        <f t="shared" si="2"/>
        <v>-80000</v>
      </c>
    </row>
    <row r="31" spans="1:16" s="22" customFormat="1" ht="18.7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 t="s">
        <v>25</v>
      </c>
      <c r="L31" s="18" t="s">
        <v>42</v>
      </c>
      <c r="M31" s="19">
        <v>560000</v>
      </c>
      <c r="N31" s="19">
        <v>560000</v>
      </c>
      <c r="O31" s="19">
        <v>480000</v>
      </c>
      <c r="P31" s="21">
        <f t="shared" si="2"/>
        <v>-80000</v>
      </c>
    </row>
    <row r="32" spans="1:16" ht="18.75" customHeight="1">
      <c r="A32" s="9"/>
      <c r="B32" s="10"/>
      <c r="C32" s="11"/>
      <c r="D32" s="11"/>
      <c r="E32" s="11"/>
      <c r="F32" s="11"/>
      <c r="G32" s="11"/>
      <c r="H32" s="11"/>
      <c r="I32" s="11"/>
      <c r="J32" s="11" t="s">
        <v>43</v>
      </c>
      <c r="K32" s="11"/>
      <c r="L32" s="12" t="s">
        <v>44</v>
      </c>
      <c r="M32" s="13">
        <f>M33</f>
        <v>7000</v>
      </c>
      <c r="N32" s="13">
        <f>N33</f>
        <v>12000</v>
      </c>
      <c r="O32" s="13">
        <f>O33</f>
        <v>93800</v>
      </c>
      <c r="P32" s="31">
        <f t="shared" si="2"/>
        <v>81800</v>
      </c>
    </row>
    <row r="33" spans="1:16" s="22" customFormat="1" ht="18.75" customHeight="1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 t="s">
        <v>25</v>
      </c>
      <c r="L33" s="18" t="s">
        <v>44</v>
      </c>
      <c r="M33" s="19">
        <v>7000</v>
      </c>
      <c r="N33" s="19">
        <v>12000</v>
      </c>
      <c r="O33" s="19">
        <v>93800</v>
      </c>
      <c r="P33" s="21">
        <f t="shared" si="2"/>
        <v>81800</v>
      </c>
    </row>
    <row r="34" spans="1:16" ht="18.75" customHeight="1">
      <c r="A34" s="9"/>
      <c r="B34" s="10"/>
      <c r="C34" s="11"/>
      <c r="D34" s="11"/>
      <c r="E34" s="11"/>
      <c r="F34" s="11"/>
      <c r="G34" s="11"/>
      <c r="H34" s="11"/>
      <c r="I34" s="11" t="s">
        <v>45</v>
      </c>
      <c r="J34" s="11"/>
      <c r="K34" s="11"/>
      <c r="L34" s="12" t="s">
        <v>46</v>
      </c>
      <c r="M34" s="13">
        <f aca="true" t="shared" si="3" ref="M34:O35">M35</f>
        <v>110000</v>
      </c>
      <c r="N34" s="13">
        <f t="shared" si="3"/>
        <v>110000</v>
      </c>
      <c r="O34" s="13">
        <f t="shared" si="3"/>
        <v>129000</v>
      </c>
      <c r="P34" s="31">
        <f t="shared" si="2"/>
        <v>19000</v>
      </c>
    </row>
    <row r="35" spans="1:16" ht="18.75" customHeight="1">
      <c r="A35" s="9"/>
      <c r="B35" s="10"/>
      <c r="C35" s="11"/>
      <c r="D35" s="11"/>
      <c r="E35" s="11"/>
      <c r="F35" s="11"/>
      <c r="G35" s="11"/>
      <c r="H35" s="11"/>
      <c r="I35" s="11"/>
      <c r="J35" s="11" t="s">
        <v>22</v>
      </c>
      <c r="K35" s="11"/>
      <c r="L35" s="12" t="s">
        <v>47</v>
      </c>
      <c r="M35" s="13">
        <f t="shared" si="3"/>
        <v>110000</v>
      </c>
      <c r="N35" s="13">
        <f t="shared" si="3"/>
        <v>110000</v>
      </c>
      <c r="O35" s="13">
        <f t="shared" si="3"/>
        <v>129000</v>
      </c>
      <c r="P35" s="31">
        <f t="shared" si="2"/>
        <v>19000</v>
      </c>
    </row>
    <row r="36" spans="1:16" s="22" customFormat="1" ht="18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 t="s">
        <v>25</v>
      </c>
      <c r="L36" s="18" t="s">
        <v>48</v>
      </c>
      <c r="M36" s="19">
        <v>110000</v>
      </c>
      <c r="N36" s="19">
        <v>110000</v>
      </c>
      <c r="O36" s="19">
        <v>129000</v>
      </c>
      <c r="P36" s="21">
        <f t="shared" si="2"/>
        <v>19000</v>
      </c>
    </row>
    <row r="37" spans="1:16" ht="18.75" customHeight="1">
      <c r="A37" s="9"/>
      <c r="B37" s="10"/>
      <c r="C37" s="11"/>
      <c r="D37" s="11"/>
      <c r="E37" s="11"/>
      <c r="F37" s="11"/>
      <c r="G37" s="11"/>
      <c r="H37" s="11"/>
      <c r="I37" s="11" t="s">
        <v>32</v>
      </c>
      <c r="J37" s="11"/>
      <c r="K37" s="11"/>
      <c r="L37" s="12" t="s">
        <v>49</v>
      </c>
      <c r="M37" s="13">
        <f>M38</f>
        <v>1100000</v>
      </c>
      <c r="N37" s="13">
        <f>N38</f>
        <v>6600000</v>
      </c>
      <c r="O37" s="13">
        <f>O38</f>
        <v>10500000</v>
      </c>
      <c r="P37" s="31">
        <f t="shared" si="2"/>
        <v>3900000</v>
      </c>
    </row>
    <row r="38" spans="1:16" ht="18.75" customHeight="1">
      <c r="A38" s="9"/>
      <c r="B38" s="10"/>
      <c r="C38" s="11"/>
      <c r="D38" s="11"/>
      <c r="E38" s="11"/>
      <c r="F38" s="11"/>
      <c r="G38" s="11"/>
      <c r="H38" s="11"/>
      <c r="I38" s="11"/>
      <c r="J38" s="11" t="s">
        <v>22</v>
      </c>
      <c r="K38" s="11"/>
      <c r="L38" s="12" t="s">
        <v>50</v>
      </c>
      <c r="M38" s="13">
        <f>M40+M39</f>
        <v>1100000</v>
      </c>
      <c r="N38" s="13">
        <f>N40+N39</f>
        <v>6600000</v>
      </c>
      <c r="O38" s="13">
        <f>O40+O39</f>
        <v>10500000</v>
      </c>
      <c r="P38" s="13">
        <f t="shared" si="2"/>
        <v>3900000</v>
      </c>
    </row>
    <row r="39" spans="1:16" ht="18.75" customHeight="1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7" t="s">
        <v>166</v>
      </c>
      <c r="L39" s="18" t="s">
        <v>167</v>
      </c>
      <c r="M39" s="24">
        <v>0</v>
      </c>
      <c r="N39" s="24">
        <v>0</v>
      </c>
      <c r="O39" s="24">
        <v>8900000</v>
      </c>
      <c r="P39" s="21">
        <f t="shared" si="2"/>
        <v>8900000</v>
      </c>
    </row>
    <row r="40" spans="1:16" s="22" customFormat="1" ht="18.75" customHeight="1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 t="s">
        <v>51</v>
      </c>
      <c r="L40" s="18" t="s">
        <v>169</v>
      </c>
      <c r="M40" s="19">
        <v>1100000</v>
      </c>
      <c r="N40" s="19">
        <v>6600000</v>
      </c>
      <c r="O40" s="19">
        <v>1600000</v>
      </c>
      <c r="P40" s="21">
        <f t="shared" si="2"/>
        <v>-5000000</v>
      </c>
    </row>
    <row r="41" spans="1:16" ht="18.75" customHeight="1">
      <c r="A41" s="9"/>
      <c r="B41" s="10"/>
      <c r="C41" s="11"/>
      <c r="D41" s="11"/>
      <c r="E41" s="11"/>
      <c r="F41" s="11"/>
      <c r="G41" s="11"/>
      <c r="H41" s="11" t="s">
        <v>37</v>
      </c>
      <c r="I41" s="11"/>
      <c r="J41" s="11"/>
      <c r="K41" s="11"/>
      <c r="L41" s="12" t="s">
        <v>53</v>
      </c>
      <c r="M41" s="13">
        <f>M42+M47+M52+M57</f>
        <v>3511000</v>
      </c>
      <c r="N41" s="13">
        <f>N42+N47+N52+N57</f>
        <v>3511000</v>
      </c>
      <c r="O41" s="13">
        <f>O42+O47+O52+O57</f>
        <v>3565700</v>
      </c>
      <c r="P41" s="31">
        <f t="shared" si="2"/>
        <v>54700</v>
      </c>
    </row>
    <row r="42" spans="1:16" ht="18.75" customHeight="1">
      <c r="A42" s="9"/>
      <c r="B42" s="10"/>
      <c r="C42" s="11"/>
      <c r="D42" s="11"/>
      <c r="E42" s="11"/>
      <c r="F42" s="11"/>
      <c r="G42" s="11"/>
      <c r="H42" s="11"/>
      <c r="I42" s="11" t="s">
        <v>22</v>
      </c>
      <c r="J42" s="11"/>
      <c r="K42" s="11"/>
      <c r="L42" s="12" t="s">
        <v>54</v>
      </c>
      <c r="M42" s="13">
        <f>M43+M45</f>
        <v>56000</v>
      </c>
      <c r="N42" s="13">
        <f>N43+N45</f>
        <v>56000</v>
      </c>
      <c r="O42" s="13">
        <f>O43+O45</f>
        <v>56200</v>
      </c>
      <c r="P42" s="31">
        <f t="shared" si="2"/>
        <v>200</v>
      </c>
    </row>
    <row r="43" spans="1:16" ht="18.75" customHeight="1">
      <c r="A43" s="9"/>
      <c r="B43" s="10"/>
      <c r="C43" s="11"/>
      <c r="D43" s="11"/>
      <c r="E43" s="11"/>
      <c r="F43" s="11"/>
      <c r="G43" s="11"/>
      <c r="H43" s="11"/>
      <c r="I43" s="11"/>
      <c r="J43" s="11" t="s">
        <v>22</v>
      </c>
      <c r="K43" s="11"/>
      <c r="L43" s="12" t="s">
        <v>55</v>
      </c>
      <c r="M43" s="13">
        <f>M44</f>
        <v>41000</v>
      </c>
      <c r="N43" s="13">
        <f>N44</f>
        <v>41000</v>
      </c>
      <c r="O43" s="13">
        <f>O44</f>
        <v>41200</v>
      </c>
      <c r="P43" s="31">
        <f t="shared" si="2"/>
        <v>200</v>
      </c>
    </row>
    <row r="44" spans="1:16" s="22" customFormat="1" ht="18.75" customHeight="1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 t="s">
        <v>25</v>
      </c>
      <c r="L44" s="18" t="s">
        <v>55</v>
      </c>
      <c r="M44" s="24">
        <v>41000</v>
      </c>
      <c r="N44" s="24">
        <v>41000</v>
      </c>
      <c r="O44" s="24">
        <v>41200</v>
      </c>
      <c r="P44" s="21">
        <f t="shared" si="2"/>
        <v>200</v>
      </c>
    </row>
    <row r="45" spans="1:16" ht="18.75" customHeight="1">
      <c r="A45" s="9"/>
      <c r="B45" s="10"/>
      <c r="C45" s="11"/>
      <c r="D45" s="11"/>
      <c r="E45" s="11"/>
      <c r="F45" s="11"/>
      <c r="G45" s="11"/>
      <c r="H45" s="11"/>
      <c r="I45" s="11"/>
      <c r="J45" s="11" t="s">
        <v>20</v>
      </c>
      <c r="K45" s="11"/>
      <c r="L45" s="12" t="s">
        <v>56</v>
      </c>
      <c r="M45" s="13">
        <f>M46</f>
        <v>15000</v>
      </c>
      <c r="N45" s="13">
        <f>N46</f>
        <v>15000</v>
      </c>
      <c r="O45" s="13">
        <f>O46</f>
        <v>15000</v>
      </c>
      <c r="P45" s="31">
        <f t="shared" si="2"/>
        <v>0</v>
      </c>
    </row>
    <row r="46" spans="1:16" s="22" customFormat="1" ht="18.7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 t="s">
        <v>25</v>
      </c>
      <c r="L46" s="18" t="s">
        <v>56</v>
      </c>
      <c r="M46" s="24">
        <v>15000</v>
      </c>
      <c r="N46" s="24">
        <v>15000</v>
      </c>
      <c r="O46" s="24">
        <v>15000</v>
      </c>
      <c r="P46" s="21">
        <f t="shared" si="2"/>
        <v>0</v>
      </c>
    </row>
    <row r="47" spans="1:16" ht="18.75" customHeight="1">
      <c r="A47" s="9"/>
      <c r="B47" s="10"/>
      <c r="C47" s="11"/>
      <c r="D47" s="11"/>
      <c r="E47" s="11"/>
      <c r="F47" s="11"/>
      <c r="G47" s="11"/>
      <c r="H47" s="11"/>
      <c r="I47" s="11" t="s">
        <v>30</v>
      </c>
      <c r="J47" s="11"/>
      <c r="K47" s="11"/>
      <c r="L47" s="12" t="s">
        <v>34</v>
      </c>
      <c r="M47" s="13">
        <f>M48+M50</f>
        <v>3300000</v>
      </c>
      <c r="N47" s="13">
        <f>N48+N50</f>
        <v>3300000</v>
      </c>
      <c r="O47" s="13">
        <f>O48+O50</f>
        <v>3359000</v>
      </c>
      <c r="P47" s="31">
        <f t="shared" si="2"/>
        <v>59000</v>
      </c>
    </row>
    <row r="48" spans="1:16" ht="18.75" customHeight="1">
      <c r="A48" s="9"/>
      <c r="B48" s="10"/>
      <c r="C48" s="11"/>
      <c r="D48" s="11"/>
      <c r="E48" s="11"/>
      <c r="F48" s="11"/>
      <c r="G48" s="11"/>
      <c r="H48" s="11"/>
      <c r="I48" s="11"/>
      <c r="J48" s="11" t="s">
        <v>22</v>
      </c>
      <c r="K48" s="11"/>
      <c r="L48" s="12" t="s">
        <v>55</v>
      </c>
      <c r="M48" s="13">
        <f>M49</f>
        <v>1950000</v>
      </c>
      <c r="N48" s="13">
        <f>N49</f>
        <v>1950000</v>
      </c>
      <c r="O48" s="13">
        <f>O49</f>
        <v>2005000</v>
      </c>
      <c r="P48" s="31">
        <f t="shared" si="2"/>
        <v>55000</v>
      </c>
    </row>
    <row r="49" spans="1:16" s="22" customFormat="1" ht="18.75" customHeight="1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 t="s">
        <v>25</v>
      </c>
      <c r="L49" s="18" t="s">
        <v>55</v>
      </c>
      <c r="M49" s="24">
        <v>1950000</v>
      </c>
      <c r="N49" s="24">
        <v>1950000</v>
      </c>
      <c r="O49" s="24">
        <v>2005000</v>
      </c>
      <c r="P49" s="21">
        <f t="shared" si="2"/>
        <v>55000</v>
      </c>
    </row>
    <row r="50" spans="1:16" ht="18.75" customHeight="1">
      <c r="A50" s="9"/>
      <c r="B50" s="10"/>
      <c r="C50" s="11"/>
      <c r="D50" s="11"/>
      <c r="E50" s="11"/>
      <c r="F50" s="11"/>
      <c r="G50" s="11"/>
      <c r="H50" s="11"/>
      <c r="I50" s="11"/>
      <c r="J50" s="11" t="s">
        <v>20</v>
      </c>
      <c r="K50" s="11"/>
      <c r="L50" s="12" t="s">
        <v>56</v>
      </c>
      <c r="M50" s="13">
        <f>M51</f>
        <v>1350000</v>
      </c>
      <c r="N50" s="13">
        <f>N51</f>
        <v>1350000</v>
      </c>
      <c r="O50" s="13">
        <f>O51</f>
        <v>1354000</v>
      </c>
      <c r="P50" s="31">
        <f t="shared" si="2"/>
        <v>4000</v>
      </c>
    </row>
    <row r="51" spans="1:16" s="22" customFormat="1" ht="18.75" customHeight="1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 t="s">
        <v>25</v>
      </c>
      <c r="L51" s="18" t="s">
        <v>56</v>
      </c>
      <c r="M51" s="24">
        <v>1350000</v>
      </c>
      <c r="N51" s="24">
        <v>1350000</v>
      </c>
      <c r="O51" s="24">
        <v>1354000</v>
      </c>
      <c r="P51" s="21">
        <f t="shared" si="2"/>
        <v>4000</v>
      </c>
    </row>
    <row r="52" spans="1:16" ht="18.75" customHeight="1">
      <c r="A52" s="9"/>
      <c r="B52" s="10"/>
      <c r="C52" s="11"/>
      <c r="D52" s="11"/>
      <c r="E52" s="11"/>
      <c r="F52" s="11"/>
      <c r="G52" s="11"/>
      <c r="H52" s="11"/>
      <c r="I52" s="11" t="s">
        <v>45</v>
      </c>
      <c r="J52" s="11"/>
      <c r="K52" s="11"/>
      <c r="L52" s="12" t="s">
        <v>46</v>
      </c>
      <c r="M52" s="13">
        <f>M53+M55</f>
        <v>15000</v>
      </c>
      <c r="N52" s="13">
        <f>N53+N55</f>
        <v>15000</v>
      </c>
      <c r="O52" s="13">
        <f>O53+O55</f>
        <v>17900</v>
      </c>
      <c r="P52" s="31">
        <f t="shared" si="2"/>
        <v>2900</v>
      </c>
    </row>
    <row r="53" spans="1:16" ht="18.75" customHeight="1">
      <c r="A53" s="9"/>
      <c r="B53" s="10"/>
      <c r="C53" s="11"/>
      <c r="D53" s="11"/>
      <c r="E53" s="11"/>
      <c r="F53" s="11"/>
      <c r="G53" s="11"/>
      <c r="H53" s="11"/>
      <c r="I53" s="11"/>
      <c r="J53" s="11" t="s">
        <v>22</v>
      </c>
      <c r="K53" s="11"/>
      <c r="L53" s="12" t="s">
        <v>55</v>
      </c>
      <c r="M53" s="13">
        <f>M54</f>
        <v>11000</v>
      </c>
      <c r="N53" s="13">
        <f>N54</f>
        <v>11000</v>
      </c>
      <c r="O53" s="13">
        <f>O54</f>
        <v>13100</v>
      </c>
      <c r="P53" s="31">
        <f t="shared" si="2"/>
        <v>2100</v>
      </c>
    </row>
    <row r="54" spans="1:16" s="22" customFormat="1" ht="18.75" customHeight="1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 t="s">
        <v>25</v>
      </c>
      <c r="L54" s="18" t="s">
        <v>55</v>
      </c>
      <c r="M54" s="24">
        <v>11000</v>
      </c>
      <c r="N54" s="24">
        <v>11000</v>
      </c>
      <c r="O54" s="24">
        <v>13100</v>
      </c>
      <c r="P54" s="21">
        <f t="shared" si="2"/>
        <v>2100</v>
      </c>
    </row>
    <row r="55" spans="1:16" ht="18.75" customHeight="1">
      <c r="A55" s="9"/>
      <c r="B55" s="10"/>
      <c r="C55" s="11"/>
      <c r="D55" s="11"/>
      <c r="E55" s="11"/>
      <c r="F55" s="11"/>
      <c r="G55" s="11"/>
      <c r="H55" s="11"/>
      <c r="I55" s="11"/>
      <c r="J55" s="11" t="s">
        <v>20</v>
      </c>
      <c r="K55" s="11"/>
      <c r="L55" s="12" t="s">
        <v>56</v>
      </c>
      <c r="M55" s="13">
        <f>M56</f>
        <v>4000</v>
      </c>
      <c r="N55" s="13">
        <f>N56</f>
        <v>4000</v>
      </c>
      <c r="O55" s="13">
        <f>O56</f>
        <v>4800</v>
      </c>
      <c r="P55" s="31">
        <f t="shared" si="2"/>
        <v>800</v>
      </c>
    </row>
    <row r="56" spans="1:16" s="22" customFormat="1" ht="18.75" customHeight="1">
      <c r="A56" s="15"/>
      <c r="B56" s="16"/>
      <c r="C56" s="17"/>
      <c r="D56" s="17"/>
      <c r="E56" s="17"/>
      <c r="F56" s="17"/>
      <c r="G56" s="17"/>
      <c r="H56" s="17"/>
      <c r="I56" s="17"/>
      <c r="J56" s="17"/>
      <c r="K56" s="17" t="s">
        <v>25</v>
      </c>
      <c r="L56" s="18" t="s">
        <v>56</v>
      </c>
      <c r="M56" s="24">
        <v>4000</v>
      </c>
      <c r="N56" s="24">
        <v>4000</v>
      </c>
      <c r="O56" s="24">
        <v>4800</v>
      </c>
      <c r="P56" s="21">
        <f t="shared" si="2"/>
        <v>800</v>
      </c>
    </row>
    <row r="57" spans="1:16" ht="18.75" customHeight="1">
      <c r="A57" s="9"/>
      <c r="B57" s="10"/>
      <c r="C57" s="11"/>
      <c r="D57" s="11"/>
      <c r="E57" s="11"/>
      <c r="F57" s="11"/>
      <c r="G57" s="11"/>
      <c r="H57" s="11"/>
      <c r="I57" s="11" t="s">
        <v>32</v>
      </c>
      <c r="J57" s="11"/>
      <c r="K57" s="11"/>
      <c r="L57" s="12" t="s">
        <v>46</v>
      </c>
      <c r="M57" s="13">
        <f>M58+M60</f>
        <v>140000</v>
      </c>
      <c r="N57" s="13">
        <f>N58+N60</f>
        <v>140000</v>
      </c>
      <c r="O57" s="13">
        <f>O58+O60</f>
        <v>132600</v>
      </c>
      <c r="P57" s="31">
        <f t="shared" si="2"/>
        <v>-7400</v>
      </c>
    </row>
    <row r="58" spans="1:16" ht="18.75" customHeight="1">
      <c r="A58" s="9"/>
      <c r="B58" s="10"/>
      <c r="C58" s="11"/>
      <c r="D58" s="11"/>
      <c r="E58" s="11"/>
      <c r="F58" s="11"/>
      <c r="G58" s="11"/>
      <c r="H58" s="11"/>
      <c r="I58" s="11"/>
      <c r="J58" s="11" t="s">
        <v>22</v>
      </c>
      <c r="K58" s="11"/>
      <c r="L58" s="12" t="s">
        <v>55</v>
      </c>
      <c r="M58" s="13">
        <f>M59</f>
        <v>104000</v>
      </c>
      <c r="N58" s="13">
        <f>N59</f>
        <v>104000</v>
      </c>
      <c r="O58" s="13">
        <f>O59</f>
        <v>98400</v>
      </c>
      <c r="P58" s="31">
        <f t="shared" si="2"/>
        <v>-5600</v>
      </c>
    </row>
    <row r="59" spans="1:16" s="22" customFormat="1" ht="18.75" customHeight="1">
      <c r="A59" s="15"/>
      <c r="B59" s="16"/>
      <c r="C59" s="17"/>
      <c r="D59" s="17"/>
      <c r="E59" s="17"/>
      <c r="F59" s="17"/>
      <c r="G59" s="17"/>
      <c r="H59" s="17"/>
      <c r="I59" s="17"/>
      <c r="J59" s="17"/>
      <c r="K59" s="17" t="s">
        <v>25</v>
      </c>
      <c r="L59" s="18" t="s">
        <v>55</v>
      </c>
      <c r="M59" s="24">
        <v>104000</v>
      </c>
      <c r="N59" s="24">
        <v>104000</v>
      </c>
      <c r="O59" s="24">
        <v>98400</v>
      </c>
      <c r="P59" s="21">
        <f t="shared" si="2"/>
        <v>-5600</v>
      </c>
    </row>
    <row r="60" spans="1:16" ht="18.75" customHeight="1">
      <c r="A60" s="9"/>
      <c r="B60" s="10"/>
      <c r="C60" s="11"/>
      <c r="D60" s="11"/>
      <c r="E60" s="11"/>
      <c r="F60" s="11"/>
      <c r="G60" s="11"/>
      <c r="H60" s="11"/>
      <c r="I60" s="11"/>
      <c r="J60" s="11" t="s">
        <v>20</v>
      </c>
      <c r="K60" s="11"/>
      <c r="L60" s="12" t="s">
        <v>56</v>
      </c>
      <c r="M60" s="13">
        <f>M61</f>
        <v>36000</v>
      </c>
      <c r="N60" s="13">
        <f>N61</f>
        <v>36000</v>
      </c>
      <c r="O60" s="13">
        <f>O61</f>
        <v>34200</v>
      </c>
      <c r="P60" s="31">
        <f t="shared" si="2"/>
        <v>-1800</v>
      </c>
    </row>
    <row r="61" spans="1:16" s="22" customFormat="1" ht="18.75" customHeight="1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 t="s">
        <v>25</v>
      </c>
      <c r="L61" s="18" t="s">
        <v>56</v>
      </c>
      <c r="M61" s="24">
        <v>36000</v>
      </c>
      <c r="N61" s="24">
        <v>36000</v>
      </c>
      <c r="O61" s="24">
        <v>34200</v>
      </c>
      <c r="P61" s="21">
        <f t="shared" si="2"/>
        <v>-1800</v>
      </c>
    </row>
    <row r="62" spans="1:16" ht="18.75" customHeight="1">
      <c r="A62" s="9"/>
      <c r="B62" s="10"/>
      <c r="C62" s="11"/>
      <c r="D62" s="11"/>
      <c r="E62" s="11"/>
      <c r="F62" s="11"/>
      <c r="G62" s="11"/>
      <c r="H62" s="11" t="s">
        <v>57</v>
      </c>
      <c r="I62" s="11"/>
      <c r="J62" s="11"/>
      <c r="K62" s="11"/>
      <c r="L62" s="12" t="s">
        <v>58</v>
      </c>
      <c r="M62" s="13">
        <f>M63+M84+M89+M96+M115+M121+M137</f>
        <v>11927400</v>
      </c>
      <c r="N62" s="13">
        <f>N63+N84+N89+N96+N115+N121+N137</f>
        <v>11927400</v>
      </c>
      <c r="O62" s="13">
        <f>O63+O84+O89+O96+O115+O121+O137</f>
        <v>12435500</v>
      </c>
      <c r="P62" s="31">
        <f t="shared" si="2"/>
        <v>508100</v>
      </c>
    </row>
    <row r="63" spans="1:16" ht="18.75" customHeight="1">
      <c r="A63" s="9"/>
      <c r="B63" s="10"/>
      <c r="C63" s="11"/>
      <c r="D63" s="11"/>
      <c r="E63" s="11"/>
      <c r="F63" s="11"/>
      <c r="G63" s="11"/>
      <c r="H63" s="11"/>
      <c r="I63" s="11" t="s">
        <v>20</v>
      </c>
      <c r="J63" s="11"/>
      <c r="K63" s="11"/>
      <c r="L63" s="12" t="s">
        <v>59</v>
      </c>
      <c r="M63" s="13">
        <f>M64+M69+M72+M76+M78+M82</f>
        <v>1417900</v>
      </c>
      <c r="N63" s="13">
        <f>N64+N69+N72+N76+N78+N82</f>
        <v>1417900</v>
      </c>
      <c r="O63" s="13">
        <f>O64+O69+O72+O76+O78+O82</f>
        <v>1615500</v>
      </c>
      <c r="P63" s="31">
        <f t="shared" si="2"/>
        <v>197600</v>
      </c>
    </row>
    <row r="64" spans="1:16" ht="18.75" customHeight="1">
      <c r="A64" s="9"/>
      <c r="B64" s="10"/>
      <c r="C64" s="11"/>
      <c r="D64" s="11"/>
      <c r="E64" s="11"/>
      <c r="F64" s="11"/>
      <c r="G64" s="11"/>
      <c r="H64" s="11"/>
      <c r="I64" s="11"/>
      <c r="J64" s="11" t="s">
        <v>22</v>
      </c>
      <c r="K64" s="11"/>
      <c r="L64" s="12" t="s">
        <v>60</v>
      </c>
      <c r="M64" s="13">
        <f>M65+M66+M67+M68</f>
        <v>77100</v>
      </c>
      <c r="N64" s="13">
        <f>N65+N66+N67+N68</f>
        <v>77100</v>
      </c>
      <c r="O64" s="13">
        <f>O65+O66+O67+O68</f>
        <v>88700</v>
      </c>
      <c r="P64" s="31">
        <f t="shared" si="2"/>
        <v>11600</v>
      </c>
    </row>
    <row r="65" spans="1:16" s="22" customFormat="1" ht="18.75" customHeight="1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17" t="s">
        <v>25</v>
      </c>
      <c r="L65" s="18" t="s">
        <v>61</v>
      </c>
      <c r="M65" s="24">
        <v>75000</v>
      </c>
      <c r="N65" s="24">
        <v>75000</v>
      </c>
      <c r="O65" s="24">
        <v>85000</v>
      </c>
      <c r="P65" s="21">
        <f t="shared" si="2"/>
        <v>10000</v>
      </c>
    </row>
    <row r="66" spans="1:16" s="22" customFormat="1" ht="18.75" customHeight="1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 t="s">
        <v>37</v>
      </c>
      <c r="L66" s="18" t="s">
        <v>62</v>
      </c>
      <c r="M66" s="24">
        <v>700</v>
      </c>
      <c r="N66" s="24">
        <v>700</v>
      </c>
      <c r="O66" s="24">
        <v>700</v>
      </c>
      <c r="P66" s="21">
        <f t="shared" si="2"/>
        <v>0</v>
      </c>
    </row>
    <row r="67" spans="1:16" s="22" customFormat="1" ht="18.75" customHeight="1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 t="s">
        <v>57</v>
      </c>
      <c r="L67" s="18" t="s">
        <v>63</v>
      </c>
      <c r="M67" s="24">
        <v>1250</v>
      </c>
      <c r="N67" s="24">
        <v>1250</v>
      </c>
      <c r="O67" s="24">
        <v>0</v>
      </c>
      <c r="P67" s="21">
        <f t="shared" si="2"/>
        <v>-1250</v>
      </c>
    </row>
    <row r="68" spans="1:16" s="22" customFormat="1" ht="18.75" customHeight="1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 t="s">
        <v>64</v>
      </c>
      <c r="L68" s="18" t="s">
        <v>65</v>
      </c>
      <c r="M68" s="24">
        <v>150</v>
      </c>
      <c r="N68" s="24">
        <v>150</v>
      </c>
      <c r="O68" s="24">
        <v>3000</v>
      </c>
      <c r="P68" s="21">
        <f t="shared" si="2"/>
        <v>2850</v>
      </c>
    </row>
    <row r="69" spans="1:16" ht="18.75" customHeight="1">
      <c r="A69" s="9"/>
      <c r="B69" s="10"/>
      <c r="C69" s="11"/>
      <c r="D69" s="11"/>
      <c r="E69" s="11"/>
      <c r="F69" s="11"/>
      <c r="G69" s="11"/>
      <c r="H69" s="11"/>
      <c r="I69" s="11"/>
      <c r="J69" s="11" t="s">
        <v>20</v>
      </c>
      <c r="K69" s="11"/>
      <c r="L69" s="12" t="s">
        <v>66</v>
      </c>
      <c r="M69" s="13">
        <f>M70+M71</f>
        <v>27000</v>
      </c>
      <c r="N69" s="13">
        <f>N70+N71</f>
        <v>27000</v>
      </c>
      <c r="O69" s="13">
        <f>O70+O71</f>
        <v>30000</v>
      </c>
      <c r="P69" s="31">
        <f t="shared" si="2"/>
        <v>3000</v>
      </c>
    </row>
    <row r="70" spans="1:16" s="22" customFormat="1" ht="18.75" customHeight="1">
      <c r="A70" s="15"/>
      <c r="B70" s="16"/>
      <c r="C70" s="17"/>
      <c r="D70" s="17"/>
      <c r="E70" s="17"/>
      <c r="F70" s="17"/>
      <c r="G70" s="17"/>
      <c r="H70" s="17"/>
      <c r="I70" s="17"/>
      <c r="J70" s="17"/>
      <c r="K70" s="17" t="s">
        <v>25</v>
      </c>
      <c r="L70" s="18" t="s">
        <v>67</v>
      </c>
      <c r="M70" s="24">
        <v>17000</v>
      </c>
      <c r="N70" s="24">
        <v>17000</v>
      </c>
      <c r="O70" s="24">
        <v>18000</v>
      </c>
      <c r="P70" s="21">
        <f t="shared" si="2"/>
        <v>1000</v>
      </c>
    </row>
    <row r="71" spans="1:16" s="22" customFormat="1" ht="18.75" customHeight="1">
      <c r="A71" s="15"/>
      <c r="B71" s="16"/>
      <c r="C71" s="17"/>
      <c r="D71" s="17"/>
      <c r="E71" s="17"/>
      <c r="F71" s="17"/>
      <c r="G71" s="17"/>
      <c r="H71" s="17"/>
      <c r="I71" s="17"/>
      <c r="J71" s="17"/>
      <c r="K71" s="17" t="s">
        <v>37</v>
      </c>
      <c r="L71" s="18" t="s">
        <v>68</v>
      </c>
      <c r="M71" s="24">
        <v>10000</v>
      </c>
      <c r="N71" s="24">
        <v>10000</v>
      </c>
      <c r="O71" s="24">
        <v>12000</v>
      </c>
      <c r="P71" s="21">
        <f t="shared" si="2"/>
        <v>2000</v>
      </c>
    </row>
    <row r="72" spans="1:16" ht="18.75" customHeight="1">
      <c r="A72" s="9"/>
      <c r="B72" s="10"/>
      <c r="C72" s="11"/>
      <c r="D72" s="11"/>
      <c r="E72" s="11"/>
      <c r="F72" s="11"/>
      <c r="G72" s="11"/>
      <c r="H72" s="11"/>
      <c r="I72" s="11"/>
      <c r="J72" s="11" t="s">
        <v>30</v>
      </c>
      <c r="K72" s="11"/>
      <c r="L72" s="12" t="s">
        <v>69</v>
      </c>
      <c r="M72" s="13">
        <f>M73+M74+M75</f>
        <v>790150</v>
      </c>
      <c r="N72" s="13">
        <f>N73+N74+N75</f>
        <v>790150</v>
      </c>
      <c r="O72" s="13">
        <f>O73+O74+O75</f>
        <v>950200</v>
      </c>
      <c r="P72" s="31">
        <f t="shared" si="2"/>
        <v>160050</v>
      </c>
    </row>
    <row r="73" spans="1:16" s="22" customFormat="1" ht="18.75" customHeight="1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 t="s">
        <v>25</v>
      </c>
      <c r="L73" s="18" t="s">
        <v>70</v>
      </c>
      <c r="M73" s="24">
        <v>150</v>
      </c>
      <c r="N73" s="24">
        <v>150</v>
      </c>
      <c r="O73" s="24">
        <v>200</v>
      </c>
      <c r="P73" s="21">
        <f t="shared" si="2"/>
        <v>50</v>
      </c>
    </row>
    <row r="74" spans="1:16" s="22" customFormat="1" ht="18.75" customHeight="1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 t="s">
        <v>37</v>
      </c>
      <c r="L74" s="18" t="s">
        <v>71</v>
      </c>
      <c r="M74" s="24">
        <v>210000</v>
      </c>
      <c r="N74" s="24">
        <v>210000</v>
      </c>
      <c r="O74" s="24">
        <v>230000</v>
      </c>
      <c r="P74" s="21">
        <f t="shared" si="2"/>
        <v>20000</v>
      </c>
    </row>
    <row r="75" spans="1:16" s="22" customFormat="1" ht="18.75" customHeight="1">
      <c r="A75" s="15"/>
      <c r="B75" s="16"/>
      <c r="C75" s="17"/>
      <c r="D75" s="17"/>
      <c r="E75" s="17"/>
      <c r="F75" s="17"/>
      <c r="G75" s="17"/>
      <c r="H75" s="17"/>
      <c r="I75" s="17"/>
      <c r="J75" s="17"/>
      <c r="K75" s="17" t="s">
        <v>57</v>
      </c>
      <c r="L75" s="18" t="s">
        <v>72</v>
      </c>
      <c r="M75" s="24">
        <v>580000</v>
      </c>
      <c r="N75" s="24">
        <v>580000</v>
      </c>
      <c r="O75" s="24">
        <v>720000</v>
      </c>
      <c r="P75" s="21">
        <f t="shared" si="2"/>
        <v>140000</v>
      </c>
    </row>
    <row r="76" spans="1:16" ht="18.75" customHeight="1">
      <c r="A76" s="9"/>
      <c r="B76" s="10"/>
      <c r="C76" s="11"/>
      <c r="D76" s="11"/>
      <c r="E76" s="11"/>
      <c r="F76" s="11"/>
      <c r="G76" s="11"/>
      <c r="H76" s="11"/>
      <c r="I76" s="11"/>
      <c r="J76" s="11" t="s">
        <v>32</v>
      </c>
      <c r="K76" s="11"/>
      <c r="L76" s="12" t="s">
        <v>73</v>
      </c>
      <c r="M76" s="13">
        <f>M77</f>
        <v>20500</v>
      </c>
      <c r="N76" s="13">
        <f>N77</f>
        <v>20500</v>
      </c>
      <c r="O76" s="13">
        <f>O77</f>
        <v>21000</v>
      </c>
      <c r="P76" s="31">
        <f t="shared" si="2"/>
        <v>500</v>
      </c>
    </row>
    <row r="77" spans="1:16" s="22" customFormat="1" ht="18.75" customHeight="1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 t="s">
        <v>25</v>
      </c>
      <c r="L77" s="18" t="s">
        <v>74</v>
      </c>
      <c r="M77" s="24">
        <v>20500</v>
      </c>
      <c r="N77" s="24">
        <v>20500</v>
      </c>
      <c r="O77" s="24">
        <v>21000</v>
      </c>
      <c r="P77" s="21">
        <f t="shared" si="2"/>
        <v>500</v>
      </c>
    </row>
    <row r="78" spans="1:16" ht="18.75" customHeight="1">
      <c r="A78" s="9"/>
      <c r="B78" s="10"/>
      <c r="C78" s="11"/>
      <c r="D78" s="11"/>
      <c r="E78" s="11"/>
      <c r="F78" s="11"/>
      <c r="G78" s="11"/>
      <c r="H78" s="11"/>
      <c r="I78" s="11"/>
      <c r="J78" s="11">
        <v>6</v>
      </c>
      <c r="K78" s="11"/>
      <c r="L78" s="12" t="s">
        <v>75</v>
      </c>
      <c r="M78" s="14">
        <f>M79+M80+M81</f>
        <v>482150</v>
      </c>
      <c r="N78" s="14">
        <f>N79+N80+N81</f>
        <v>482150</v>
      </c>
      <c r="O78" s="14">
        <f>O79+O80+O81</f>
        <v>501600</v>
      </c>
      <c r="P78" s="33">
        <f t="shared" si="2"/>
        <v>19450</v>
      </c>
    </row>
    <row r="79" spans="1:16" s="22" customFormat="1" ht="18.75" customHeight="1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 t="s">
        <v>25</v>
      </c>
      <c r="L79" s="18" t="s">
        <v>76</v>
      </c>
      <c r="M79" s="24">
        <v>150</v>
      </c>
      <c r="N79" s="24">
        <v>150</v>
      </c>
      <c r="O79" s="24">
        <v>600</v>
      </c>
      <c r="P79" s="21">
        <f t="shared" si="2"/>
        <v>450</v>
      </c>
    </row>
    <row r="80" spans="1:16" s="22" customFormat="1" ht="18.75" customHeight="1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 t="s">
        <v>57</v>
      </c>
      <c r="L80" s="18" t="s">
        <v>77</v>
      </c>
      <c r="M80" s="24">
        <v>481000</v>
      </c>
      <c r="N80" s="24">
        <v>481000</v>
      </c>
      <c r="O80" s="24">
        <v>500000</v>
      </c>
      <c r="P80" s="21">
        <f t="shared" si="2"/>
        <v>19000</v>
      </c>
    </row>
    <row r="81" spans="1:16" s="22" customFormat="1" ht="18.75" customHeight="1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 t="s">
        <v>51</v>
      </c>
      <c r="L81" s="18" t="s">
        <v>78</v>
      </c>
      <c r="M81" s="24">
        <v>1000</v>
      </c>
      <c r="N81" s="24">
        <v>1000</v>
      </c>
      <c r="O81" s="24">
        <v>1000</v>
      </c>
      <c r="P81" s="21">
        <f t="shared" si="2"/>
        <v>0</v>
      </c>
    </row>
    <row r="82" spans="1:16" ht="18.75" customHeight="1">
      <c r="A82" s="9"/>
      <c r="B82" s="10"/>
      <c r="C82" s="11"/>
      <c r="D82" s="11"/>
      <c r="E82" s="11"/>
      <c r="F82" s="11"/>
      <c r="G82" s="11"/>
      <c r="H82" s="11"/>
      <c r="I82" s="11"/>
      <c r="J82" s="11" t="s">
        <v>43</v>
      </c>
      <c r="K82" s="11"/>
      <c r="L82" s="12" t="s">
        <v>79</v>
      </c>
      <c r="M82" s="13">
        <f>M83</f>
        <v>21000</v>
      </c>
      <c r="N82" s="13">
        <f>N83</f>
        <v>21000</v>
      </c>
      <c r="O82" s="13">
        <f>O83</f>
        <v>24000</v>
      </c>
      <c r="P82" s="31">
        <f aca="true" t="shared" si="4" ref="P82:P145">O82-N82</f>
        <v>3000</v>
      </c>
    </row>
    <row r="83" spans="1:16" s="22" customFormat="1" ht="18.75" customHeight="1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 t="s">
        <v>51</v>
      </c>
      <c r="L83" s="18" t="s">
        <v>79</v>
      </c>
      <c r="M83" s="24">
        <v>21000</v>
      </c>
      <c r="N83" s="24">
        <v>21000</v>
      </c>
      <c r="O83" s="24">
        <v>24000</v>
      </c>
      <c r="P83" s="21">
        <f t="shared" si="4"/>
        <v>3000</v>
      </c>
    </row>
    <row r="84" spans="1:16" ht="18.75" customHeight="1">
      <c r="A84" s="9"/>
      <c r="B84" s="10"/>
      <c r="C84" s="11"/>
      <c r="D84" s="11"/>
      <c r="E84" s="11"/>
      <c r="F84" s="11"/>
      <c r="G84" s="11"/>
      <c r="H84" s="11"/>
      <c r="I84" s="11" t="s">
        <v>30</v>
      </c>
      <c r="J84" s="11"/>
      <c r="K84" s="11"/>
      <c r="L84" s="12" t="s">
        <v>80</v>
      </c>
      <c r="M84" s="13">
        <f>M85+M87</f>
        <v>71000</v>
      </c>
      <c r="N84" s="13">
        <f>N85+N87</f>
        <v>71000</v>
      </c>
      <c r="O84" s="13">
        <f>O85+O87</f>
        <v>75000</v>
      </c>
      <c r="P84" s="31">
        <f t="shared" si="4"/>
        <v>4000</v>
      </c>
    </row>
    <row r="85" spans="1:16" ht="18.75" customHeight="1">
      <c r="A85" s="9"/>
      <c r="B85" s="10"/>
      <c r="C85" s="11"/>
      <c r="D85" s="11"/>
      <c r="E85" s="11"/>
      <c r="F85" s="11"/>
      <c r="G85" s="11"/>
      <c r="H85" s="11"/>
      <c r="I85" s="11"/>
      <c r="J85" s="11" t="s">
        <v>22</v>
      </c>
      <c r="K85" s="11"/>
      <c r="L85" s="12" t="s">
        <v>81</v>
      </c>
      <c r="M85" s="13">
        <f>M86</f>
        <v>6000</v>
      </c>
      <c r="N85" s="13">
        <f>N86</f>
        <v>6000</v>
      </c>
      <c r="O85" s="13">
        <f>O86</f>
        <v>10000</v>
      </c>
      <c r="P85" s="31">
        <f t="shared" si="4"/>
        <v>4000</v>
      </c>
    </row>
    <row r="86" spans="1:16" s="22" customFormat="1" ht="18.75" customHeight="1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 t="s">
        <v>25</v>
      </c>
      <c r="L86" s="18" t="s">
        <v>81</v>
      </c>
      <c r="M86" s="24">
        <v>6000</v>
      </c>
      <c r="N86" s="24">
        <v>6000</v>
      </c>
      <c r="O86" s="24">
        <v>10000</v>
      </c>
      <c r="P86" s="21">
        <f t="shared" si="4"/>
        <v>4000</v>
      </c>
    </row>
    <row r="87" spans="1:16" ht="18.75" customHeight="1">
      <c r="A87" s="9"/>
      <c r="B87" s="10"/>
      <c r="C87" s="11"/>
      <c r="D87" s="11"/>
      <c r="E87" s="11"/>
      <c r="F87" s="11"/>
      <c r="G87" s="11"/>
      <c r="H87" s="11"/>
      <c r="I87" s="11"/>
      <c r="J87" s="11" t="s">
        <v>30</v>
      </c>
      <c r="K87" s="11"/>
      <c r="L87" s="12" t="s">
        <v>82</v>
      </c>
      <c r="M87" s="13">
        <f>M88</f>
        <v>65000</v>
      </c>
      <c r="N87" s="13">
        <f>N88</f>
        <v>65000</v>
      </c>
      <c r="O87" s="13">
        <f>O88</f>
        <v>65000</v>
      </c>
      <c r="P87" s="31">
        <f t="shared" si="4"/>
        <v>0</v>
      </c>
    </row>
    <row r="88" spans="1:16" s="22" customFormat="1" ht="18.75" customHeight="1">
      <c r="A88" s="15"/>
      <c r="B88" s="16"/>
      <c r="C88" s="17"/>
      <c r="D88" s="17"/>
      <c r="E88" s="17"/>
      <c r="F88" s="17"/>
      <c r="G88" s="17"/>
      <c r="H88" s="17"/>
      <c r="I88" s="17"/>
      <c r="J88" s="17"/>
      <c r="K88" s="17" t="s">
        <v>25</v>
      </c>
      <c r="L88" s="18" t="s">
        <v>82</v>
      </c>
      <c r="M88" s="24">
        <v>65000</v>
      </c>
      <c r="N88" s="24">
        <v>65000</v>
      </c>
      <c r="O88" s="24">
        <v>65000</v>
      </c>
      <c r="P88" s="21">
        <f t="shared" si="4"/>
        <v>0</v>
      </c>
    </row>
    <row r="89" spans="1:16" ht="18.75" customHeight="1">
      <c r="A89" s="9"/>
      <c r="B89" s="10"/>
      <c r="C89" s="11"/>
      <c r="D89" s="11"/>
      <c r="E89" s="11"/>
      <c r="F89" s="11"/>
      <c r="G89" s="11"/>
      <c r="H89" s="11"/>
      <c r="I89" s="11" t="s">
        <v>45</v>
      </c>
      <c r="J89" s="11"/>
      <c r="K89" s="11"/>
      <c r="L89" s="12" t="s">
        <v>83</v>
      </c>
      <c r="M89" s="13">
        <f>M90+M93</f>
        <v>3979000</v>
      </c>
      <c r="N89" s="13">
        <f>N90+N93</f>
        <v>3979000</v>
      </c>
      <c r="O89" s="13">
        <f>O90+O93</f>
        <v>4029000</v>
      </c>
      <c r="P89" s="31">
        <f t="shared" si="4"/>
        <v>50000</v>
      </c>
    </row>
    <row r="90" spans="1:16" ht="18.75" customHeight="1">
      <c r="A90" s="9"/>
      <c r="B90" s="10"/>
      <c r="C90" s="11"/>
      <c r="D90" s="11"/>
      <c r="E90" s="11"/>
      <c r="F90" s="11"/>
      <c r="G90" s="11"/>
      <c r="H90" s="11"/>
      <c r="I90" s="11"/>
      <c r="J90" s="11" t="s">
        <v>20</v>
      </c>
      <c r="K90" s="11"/>
      <c r="L90" s="12" t="s">
        <v>84</v>
      </c>
      <c r="M90" s="13">
        <f>M91+M92</f>
        <v>26000</v>
      </c>
      <c r="N90" s="13">
        <f>N91+N92</f>
        <v>26000</v>
      </c>
      <c r="O90" s="13">
        <f>O91+O92</f>
        <v>26000</v>
      </c>
      <c r="P90" s="31">
        <f t="shared" si="4"/>
        <v>0</v>
      </c>
    </row>
    <row r="91" spans="1:16" s="22" customFormat="1" ht="18.75" customHeight="1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 t="s">
        <v>37</v>
      </c>
      <c r="L91" s="18" t="s">
        <v>85</v>
      </c>
      <c r="M91" s="24">
        <v>25000</v>
      </c>
      <c r="N91" s="24">
        <v>25000</v>
      </c>
      <c r="O91" s="24">
        <v>25000</v>
      </c>
      <c r="P91" s="21">
        <f t="shared" si="4"/>
        <v>0</v>
      </c>
    </row>
    <row r="92" spans="1:16" s="22" customFormat="1" ht="18.75" customHeight="1">
      <c r="A92" s="15"/>
      <c r="B92" s="16"/>
      <c r="C92" s="17"/>
      <c r="D92" s="17"/>
      <c r="E92" s="17"/>
      <c r="F92" s="17"/>
      <c r="G92" s="17"/>
      <c r="H92" s="17"/>
      <c r="I92" s="17"/>
      <c r="J92" s="17"/>
      <c r="K92" s="17" t="s">
        <v>51</v>
      </c>
      <c r="L92" s="18" t="s">
        <v>86</v>
      </c>
      <c r="M92" s="24">
        <v>1000</v>
      </c>
      <c r="N92" s="24">
        <v>1000</v>
      </c>
      <c r="O92" s="24">
        <v>1000</v>
      </c>
      <c r="P92" s="21">
        <f t="shared" si="4"/>
        <v>0</v>
      </c>
    </row>
    <row r="93" spans="1:16" ht="18.75" customHeight="1">
      <c r="A93" s="9"/>
      <c r="B93" s="10"/>
      <c r="C93" s="11"/>
      <c r="D93" s="11"/>
      <c r="E93" s="11"/>
      <c r="F93" s="11"/>
      <c r="G93" s="11"/>
      <c r="H93" s="11"/>
      <c r="I93" s="11"/>
      <c r="J93" s="11" t="s">
        <v>30</v>
      </c>
      <c r="K93" s="11"/>
      <c r="L93" s="12" t="s">
        <v>87</v>
      </c>
      <c r="M93" s="13">
        <f>M94+M95</f>
        <v>3953000</v>
      </c>
      <c r="N93" s="13">
        <f>N94+N95</f>
        <v>3953000</v>
      </c>
      <c r="O93" s="13">
        <f>O94+O95</f>
        <v>4003000</v>
      </c>
      <c r="P93" s="31">
        <f t="shared" si="4"/>
        <v>50000</v>
      </c>
    </row>
    <row r="94" spans="1:16" s="22" customFormat="1" ht="18.75" customHeight="1">
      <c r="A94" s="15"/>
      <c r="B94" s="16"/>
      <c r="C94" s="17"/>
      <c r="D94" s="17"/>
      <c r="E94" s="17"/>
      <c r="F94" s="17"/>
      <c r="G94" s="17"/>
      <c r="H94" s="17"/>
      <c r="I94" s="17"/>
      <c r="J94" s="17"/>
      <c r="K94" s="17" t="s">
        <v>25</v>
      </c>
      <c r="L94" s="18" t="s">
        <v>88</v>
      </c>
      <c r="M94" s="24">
        <v>3950000</v>
      </c>
      <c r="N94" s="24">
        <v>3950000</v>
      </c>
      <c r="O94" s="24">
        <v>4000000</v>
      </c>
      <c r="P94" s="21">
        <f t="shared" si="4"/>
        <v>50000</v>
      </c>
    </row>
    <row r="95" spans="1:16" s="22" customFormat="1" ht="18.75" customHeight="1">
      <c r="A95" s="15"/>
      <c r="B95" s="16"/>
      <c r="C95" s="17"/>
      <c r="D95" s="17"/>
      <c r="E95" s="17"/>
      <c r="F95" s="17"/>
      <c r="G95" s="17"/>
      <c r="H95" s="17"/>
      <c r="I95" s="17"/>
      <c r="J95" s="17"/>
      <c r="K95" s="17" t="s">
        <v>37</v>
      </c>
      <c r="L95" s="18" t="s">
        <v>89</v>
      </c>
      <c r="M95" s="24">
        <v>3000</v>
      </c>
      <c r="N95" s="24">
        <v>3000</v>
      </c>
      <c r="O95" s="24">
        <v>3000</v>
      </c>
      <c r="P95" s="21">
        <f t="shared" si="4"/>
        <v>0</v>
      </c>
    </row>
    <row r="96" spans="1:16" ht="18.75" customHeight="1">
      <c r="A96" s="9"/>
      <c r="B96" s="10"/>
      <c r="C96" s="11"/>
      <c r="D96" s="11"/>
      <c r="E96" s="11"/>
      <c r="F96" s="11"/>
      <c r="G96" s="11"/>
      <c r="H96" s="11"/>
      <c r="I96" s="11" t="s">
        <v>32</v>
      </c>
      <c r="J96" s="11"/>
      <c r="K96" s="11"/>
      <c r="L96" s="12" t="s">
        <v>90</v>
      </c>
      <c r="M96" s="13">
        <f>M97+M101+M104+M108+M113</f>
        <v>5917500</v>
      </c>
      <c r="N96" s="13">
        <f>N97+N101+N104+N108+N113</f>
        <v>5917500</v>
      </c>
      <c r="O96" s="13">
        <f>O97+O101+O104+O108+O113</f>
        <v>6139000</v>
      </c>
      <c r="P96" s="31">
        <f t="shared" si="4"/>
        <v>221500</v>
      </c>
    </row>
    <row r="97" spans="1:16" ht="18.75" customHeight="1">
      <c r="A97" s="9"/>
      <c r="B97" s="10"/>
      <c r="C97" s="11"/>
      <c r="D97" s="11"/>
      <c r="E97" s="11"/>
      <c r="F97" s="11"/>
      <c r="G97" s="11"/>
      <c r="H97" s="11"/>
      <c r="I97" s="11"/>
      <c r="J97" s="11" t="s">
        <v>20</v>
      </c>
      <c r="K97" s="11"/>
      <c r="L97" s="12" t="s">
        <v>91</v>
      </c>
      <c r="M97" s="13">
        <f>M98+M99+M100</f>
        <v>66500</v>
      </c>
      <c r="N97" s="13">
        <f>N98+N99+N100</f>
        <v>66500</v>
      </c>
      <c r="O97" s="13">
        <f>O98+O99+O100</f>
        <v>61000</v>
      </c>
      <c r="P97" s="31">
        <f t="shared" si="4"/>
        <v>-5500</v>
      </c>
    </row>
    <row r="98" spans="1:16" s="22" customFormat="1" ht="18.75" customHeight="1">
      <c r="A98" s="15"/>
      <c r="B98" s="16"/>
      <c r="C98" s="17"/>
      <c r="D98" s="17"/>
      <c r="E98" s="17"/>
      <c r="F98" s="17"/>
      <c r="G98" s="17"/>
      <c r="H98" s="17"/>
      <c r="I98" s="17"/>
      <c r="J98" s="17"/>
      <c r="K98" s="17" t="s">
        <v>25</v>
      </c>
      <c r="L98" s="18" t="s">
        <v>92</v>
      </c>
      <c r="M98" s="24">
        <v>5000</v>
      </c>
      <c r="N98" s="24">
        <v>5000</v>
      </c>
      <c r="O98" s="24">
        <v>5000</v>
      </c>
      <c r="P98" s="21">
        <f t="shared" si="4"/>
        <v>0</v>
      </c>
    </row>
    <row r="99" spans="1:16" s="22" customFormat="1" ht="18.75" customHeight="1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 t="s">
        <v>37</v>
      </c>
      <c r="L99" s="18" t="s">
        <v>93</v>
      </c>
      <c r="M99" s="24">
        <v>41000</v>
      </c>
      <c r="N99" s="24">
        <v>41000</v>
      </c>
      <c r="O99" s="24">
        <v>32000</v>
      </c>
      <c r="P99" s="21">
        <f t="shared" si="4"/>
        <v>-9000</v>
      </c>
    </row>
    <row r="100" spans="1:16" s="22" customFormat="1" ht="18.75" customHeight="1">
      <c r="A100" s="15"/>
      <c r="B100" s="16"/>
      <c r="C100" s="17"/>
      <c r="D100" s="17"/>
      <c r="E100" s="17"/>
      <c r="F100" s="17"/>
      <c r="G100" s="17"/>
      <c r="H100" s="17"/>
      <c r="I100" s="17"/>
      <c r="J100" s="17"/>
      <c r="K100" s="17" t="s">
        <v>57</v>
      </c>
      <c r="L100" s="18" t="s">
        <v>94</v>
      </c>
      <c r="M100" s="24">
        <v>20500</v>
      </c>
      <c r="N100" s="24">
        <v>20500</v>
      </c>
      <c r="O100" s="24">
        <v>24000</v>
      </c>
      <c r="P100" s="21">
        <f t="shared" si="4"/>
        <v>3500</v>
      </c>
    </row>
    <row r="101" spans="1:16" ht="18.75" customHeight="1">
      <c r="A101" s="9"/>
      <c r="B101" s="10"/>
      <c r="C101" s="11"/>
      <c r="D101" s="11"/>
      <c r="E101" s="11"/>
      <c r="F101" s="11"/>
      <c r="G101" s="11"/>
      <c r="H101" s="11"/>
      <c r="I101" s="11"/>
      <c r="J101" s="11" t="s">
        <v>30</v>
      </c>
      <c r="K101" s="11"/>
      <c r="L101" s="12" t="s">
        <v>95</v>
      </c>
      <c r="M101" s="13">
        <f>M102+M103</f>
        <v>5110000</v>
      </c>
      <c r="N101" s="13">
        <f>N102+N103</f>
        <v>5110000</v>
      </c>
      <c r="O101" s="13">
        <f>O102+O103</f>
        <v>5012000</v>
      </c>
      <c r="P101" s="31">
        <f t="shared" si="4"/>
        <v>-98000</v>
      </c>
    </row>
    <row r="102" spans="1:16" s="22" customFormat="1" ht="18.75" customHeight="1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 t="s">
        <v>57</v>
      </c>
      <c r="L102" s="18" t="s">
        <v>96</v>
      </c>
      <c r="M102" s="24">
        <v>5100000</v>
      </c>
      <c r="N102" s="24">
        <v>5100000</v>
      </c>
      <c r="O102" s="24">
        <v>5000000</v>
      </c>
      <c r="P102" s="21">
        <f t="shared" si="4"/>
        <v>-100000</v>
      </c>
    </row>
    <row r="103" spans="1:16" s="22" customFormat="1" ht="18.75" customHeight="1">
      <c r="A103" s="15"/>
      <c r="B103" s="16"/>
      <c r="C103" s="17"/>
      <c r="D103" s="17"/>
      <c r="E103" s="17"/>
      <c r="F103" s="17"/>
      <c r="G103" s="17"/>
      <c r="H103" s="17"/>
      <c r="I103" s="17"/>
      <c r="J103" s="17"/>
      <c r="K103" s="17" t="s">
        <v>51</v>
      </c>
      <c r="L103" s="18" t="s">
        <v>97</v>
      </c>
      <c r="M103" s="24">
        <v>10000</v>
      </c>
      <c r="N103" s="24">
        <v>10000</v>
      </c>
      <c r="O103" s="24">
        <v>12000</v>
      </c>
      <c r="P103" s="21">
        <f t="shared" si="4"/>
        <v>2000</v>
      </c>
    </row>
    <row r="104" spans="1:16" ht="18.75" customHeight="1">
      <c r="A104" s="9"/>
      <c r="B104" s="10"/>
      <c r="C104" s="11"/>
      <c r="D104" s="11"/>
      <c r="E104" s="11"/>
      <c r="F104" s="11"/>
      <c r="G104" s="11"/>
      <c r="H104" s="11"/>
      <c r="I104" s="11"/>
      <c r="J104" s="11" t="s">
        <v>45</v>
      </c>
      <c r="K104" s="11"/>
      <c r="L104" s="12" t="s">
        <v>98</v>
      </c>
      <c r="M104" s="13">
        <f>M105+M106+M107</f>
        <v>145000</v>
      </c>
      <c r="N104" s="13">
        <f>N105+N106+N107</f>
        <v>145000</v>
      </c>
      <c r="O104" s="13">
        <f>O105+O106+O107</f>
        <v>435000</v>
      </c>
      <c r="P104" s="31">
        <f t="shared" si="4"/>
        <v>290000</v>
      </c>
    </row>
    <row r="105" spans="1:16" s="22" customFormat="1" ht="18.75" customHeight="1">
      <c r="A105" s="15"/>
      <c r="B105" s="16"/>
      <c r="C105" s="17"/>
      <c r="D105" s="17"/>
      <c r="E105" s="17"/>
      <c r="F105" s="17"/>
      <c r="G105" s="17"/>
      <c r="H105" s="17"/>
      <c r="I105" s="17"/>
      <c r="J105" s="17"/>
      <c r="K105" s="17" t="s">
        <v>25</v>
      </c>
      <c r="L105" s="18" t="s">
        <v>99</v>
      </c>
      <c r="M105" s="24">
        <v>30000</v>
      </c>
      <c r="N105" s="24">
        <v>30000</v>
      </c>
      <c r="O105" s="24">
        <v>300000</v>
      </c>
      <c r="P105" s="21">
        <f t="shared" si="4"/>
        <v>270000</v>
      </c>
    </row>
    <row r="106" spans="1:16" s="22" customFormat="1" ht="18.75" customHeight="1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 t="s">
        <v>37</v>
      </c>
      <c r="L106" s="18" t="s">
        <v>100</v>
      </c>
      <c r="M106" s="24">
        <v>100000</v>
      </c>
      <c r="N106" s="24">
        <v>100000</v>
      </c>
      <c r="O106" s="24">
        <v>120000</v>
      </c>
      <c r="P106" s="21">
        <f t="shared" si="4"/>
        <v>20000</v>
      </c>
    </row>
    <row r="107" spans="1:16" s="22" customFormat="1" ht="18.75" customHeight="1">
      <c r="A107" s="15"/>
      <c r="B107" s="16"/>
      <c r="C107" s="17"/>
      <c r="D107" s="17"/>
      <c r="E107" s="17"/>
      <c r="F107" s="17"/>
      <c r="G107" s="17"/>
      <c r="H107" s="17"/>
      <c r="I107" s="17"/>
      <c r="J107" s="17"/>
      <c r="K107" s="17" t="s">
        <v>57</v>
      </c>
      <c r="L107" s="18" t="s">
        <v>101</v>
      </c>
      <c r="M107" s="25">
        <v>15000</v>
      </c>
      <c r="N107" s="25">
        <v>15000</v>
      </c>
      <c r="O107" s="25">
        <v>15000</v>
      </c>
      <c r="P107" s="21">
        <f t="shared" si="4"/>
        <v>0</v>
      </c>
    </row>
    <row r="108" spans="1:16" ht="18.75" customHeight="1">
      <c r="A108" s="9"/>
      <c r="B108" s="10"/>
      <c r="C108" s="11"/>
      <c r="D108" s="11"/>
      <c r="E108" s="11"/>
      <c r="F108" s="11"/>
      <c r="G108" s="11"/>
      <c r="H108" s="11"/>
      <c r="I108" s="11"/>
      <c r="J108" s="11" t="s">
        <v>32</v>
      </c>
      <c r="K108" s="11"/>
      <c r="L108" s="12" t="s">
        <v>102</v>
      </c>
      <c r="M108" s="13">
        <f>M109+M110+M111+M112</f>
        <v>361000</v>
      </c>
      <c r="N108" s="13">
        <f>N109+N110+N111+N112</f>
        <v>361000</v>
      </c>
      <c r="O108" s="13">
        <f>O109+O110+O111+O112</f>
        <v>381000</v>
      </c>
      <c r="P108" s="31">
        <f t="shared" si="4"/>
        <v>20000</v>
      </c>
    </row>
    <row r="109" spans="1:16" s="22" customFormat="1" ht="18.75" customHeight="1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 t="s">
        <v>37</v>
      </c>
      <c r="L109" s="18" t="s">
        <v>103</v>
      </c>
      <c r="M109" s="24">
        <v>1000</v>
      </c>
      <c r="N109" s="24">
        <v>1000</v>
      </c>
      <c r="O109" s="24">
        <v>1000</v>
      </c>
      <c r="P109" s="21">
        <f t="shared" si="4"/>
        <v>0</v>
      </c>
    </row>
    <row r="110" spans="1:16" s="22" customFormat="1" ht="18.75" customHeight="1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 t="s">
        <v>57</v>
      </c>
      <c r="L110" s="18" t="s">
        <v>104</v>
      </c>
      <c r="M110" s="25">
        <v>20000</v>
      </c>
      <c r="N110" s="25">
        <v>20000</v>
      </c>
      <c r="O110" s="25">
        <v>20000</v>
      </c>
      <c r="P110" s="21">
        <f t="shared" si="4"/>
        <v>0</v>
      </c>
    </row>
    <row r="111" spans="1:16" s="22" customFormat="1" ht="18.75" customHeight="1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 t="s">
        <v>64</v>
      </c>
      <c r="L111" s="18" t="s">
        <v>105</v>
      </c>
      <c r="M111" s="24">
        <v>175000</v>
      </c>
      <c r="N111" s="24">
        <v>175000</v>
      </c>
      <c r="O111" s="24">
        <v>160000</v>
      </c>
      <c r="P111" s="21">
        <f t="shared" si="4"/>
        <v>-15000</v>
      </c>
    </row>
    <row r="112" spans="1:16" s="22" customFormat="1" ht="18.75" customHeight="1">
      <c r="A112" s="15"/>
      <c r="B112" s="16"/>
      <c r="C112" s="17"/>
      <c r="D112" s="17"/>
      <c r="E112" s="17"/>
      <c r="F112" s="17"/>
      <c r="G112" s="17"/>
      <c r="H112" s="17"/>
      <c r="I112" s="17"/>
      <c r="J112" s="17"/>
      <c r="K112" s="17" t="s">
        <v>106</v>
      </c>
      <c r="L112" s="18" t="s">
        <v>107</v>
      </c>
      <c r="M112" s="24">
        <v>165000</v>
      </c>
      <c r="N112" s="24">
        <v>165000</v>
      </c>
      <c r="O112" s="24">
        <v>200000</v>
      </c>
      <c r="P112" s="21">
        <f t="shared" si="4"/>
        <v>35000</v>
      </c>
    </row>
    <row r="113" spans="1:16" ht="18.75" customHeight="1">
      <c r="A113" s="9"/>
      <c r="B113" s="10"/>
      <c r="C113" s="11"/>
      <c r="D113" s="11"/>
      <c r="E113" s="11"/>
      <c r="F113" s="11"/>
      <c r="G113" s="11"/>
      <c r="H113" s="11"/>
      <c r="I113" s="11"/>
      <c r="J113" s="11" t="s">
        <v>43</v>
      </c>
      <c r="K113" s="11"/>
      <c r="L113" s="12" t="s">
        <v>108</v>
      </c>
      <c r="M113" s="13">
        <f>M114</f>
        <v>235000</v>
      </c>
      <c r="N113" s="13">
        <f>N114</f>
        <v>235000</v>
      </c>
      <c r="O113" s="13">
        <f>O114</f>
        <v>250000</v>
      </c>
      <c r="P113" s="31">
        <f t="shared" si="4"/>
        <v>15000</v>
      </c>
    </row>
    <row r="114" spans="1:16" s="22" customFormat="1" ht="18.75" customHeight="1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7" t="s">
        <v>51</v>
      </c>
      <c r="L114" s="18" t="s">
        <v>108</v>
      </c>
      <c r="M114" s="24">
        <v>235000</v>
      </c>
      <c r="N114" s="24">
        <v>235000</v>
      </c>
      <c r="O114" s="24">
        <v>250000</v>
      </c>
      <c r="P114" s="21">
        <f t="shared" si="4"/>
        <v>15000</v>
      </c>
    </row>
    <row r="115" spans="1:16" ht="18.75" customHeight="1">
      <c r="A115" s="9"/>
      <c r="B115" s="10"/>
      <c r="C115" s="11"/>
      <c r="D115" s="11"/>
      <c r="E115" s="11"/>
      <c r="F115" s="11"/>
      <c r="G115" s="11"/>
      <c r="H115" s="11"/>
      <c r="I115" s="11" t="s">
        <v>41</v>
      </c>
      <c r="J115" s="11"/>
      <c r="K115" s="11"/>
      <c r="L115" s="12" t="s">
        <v>109</v>
      </c>
      <c r="M115" s="13">
        <f>M116+M119</f>
        <v>22000</v>
      </c>
      <c r="N115" s="13">
        <f>N116+N119</f>
        <v>22000</v>
      </c>
      <c r="O115" s="13">
        <f>O116+O119</f>
        <v>22000</v>
      </c>
      <c r="P115" s="31">
        <f t="shared" si="4"/>
        <v>0</v>
      </c>
    </row>
    <row r="116" spans="1:16" ht="18.75" customHeight="1">
      <c r="A116" s="9"/>
      <c r="B116" s="10"/>
      <c r="C116" s="11"/>
      <c r="D116" s="11"/>
      <c r="E116" s="11"/>
      <c r="F116" s="11"/>
      <c r="G116" s="11"/>
      <c r="H116" s="11"/>
      <c r="I116" s="11"/>
      <c r="J116" s="11" t="s">
        <v>22</v>
      </c>
      <c r="K116" s="11"/>
      <c r="L116" s="12" t="s">
        <v>110</v>
      </c>
      <c r="M116" s="13">
        <f>M117+M118</f>
        <v>17000</v>
      </c>
      <c r="N116" s="13">
        <f>N117+N118</f>
        <v>17000</v>
      </c>
      <c r="O116" s="13">
        <f>O117+O118</f>
        <v>17000</v>
      </c>
      <c r="P116" s="31">
        <f t="shared" si="4"/>
        <v>0</v>
      </c>
    </row>
    <row r="117" spans="1:16" s="22" customFormat="1" ht="18.75" customHeight="1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 t="s">
        <v>25</v>
      </c>
      <c r="L117" s="18" t="s">
        <v>110</v>
      </c>
      <c r="M117" s="24">
        <v>12000</v>
      </c>
      <c r="N117" s="24">
        <v>12000</v>
      </c>
      <c r="O117" s="24">
        <v>12000</v>
      </c>
      <c r="P117" s="21">
        <f t="shared" si="4"/>
        <v>0</v>
      </c>
    </row>
    <row r="118" spans="1:16" s="22" customFormat="1" ht="18.75" customHeight="1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7" t="s">
        <v>37</v>
      </c>
      <c r="L118" s="18" t="s">
        <v>111</v>
      </c>
      <c r="M118" s="25">
        <v>5000</v>
      </c>
      <c r="N118" s="25">
        <v>5000</v>
      </c>
      <c r="O118" s="25">
        <v>5000</v>
      </c>
      <c r="P118" s="21">
        <f t="shared" si="4"/>
        <v>0</v>
      </c>
    </row>
    <row r="119" spans="1:16" ht="18.75" customHeight="1">
      <c r="A119" s="9"/>
      <c r="B119" s="10"/>
      <c r="C119" s="11"/>
      <c r="D119" s="11"/>
      <c r="E119" s="11"/>
      <c r="F119" s="11"/>
      <c r="G119" s="11"/>
      <c r="H119" s="11"/>
      <c r="I119" s="11"/>
      <c r="J119" s="11" t="s">
        <v>20</v>
      </c>
      <c r="K119" s="11"/>
      <c r="L119" s="12" t="s">
        <v>112</v>
      </c>
      <c r="M119" s="13">
        <f>M120</f>
        <v>5000</v>
      </c>
      <c r="N119" s="13">
        <f>N120</f>
        <v>5000</v>
      </c>
      <c r="O119" s="13">
        <f>O120</f>
        <v>5000</v>
      </c>
      <c r="P119" s="31">
        <f t="shared" si="4"/>
        <v>0</v>
      </c>
    </row>
    <row r="120" spans="1:16" s="22" customFormat="1" ht="18.75" customHeight="1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 t="s">
        <v>25</v>
      </c>
      <c r="L120" s="18" t="s">
        <v>113</v>
      </c>
      <c r="M120" s="25">
        <v>5000</v>
      </c>
      <c r="N120" s="25">
        <v>5000</v>
      </c>
      <c r="O120" s="25">
        <v>5000</v>
      </c>
      <c r="P120" s="21">
        <f t="shared" si="4"/>
        <v>0</v>
      </c>
    </row>
    <row r="121" spans="1:16" ht="18.75" customHeight="1">
      <c r="A121" s="9"/>
      <c r="B121" s="10"/>
      <c r="C121" s="11"/>
      <c r="D121" s="11"/>
      <c r="E121" s="11"/>
      <c r="F121" s="11"/>
      <c r="G121" s="11"/>
      <c r="H121" s="11"/>
      <c r="I121" s="11" t="s">
        <v>114</v>
      </c>
      <c r="J121" s="11"/>
      <c r="K121" s="11"/>
      <c r="L121" s="12" t="s">
        <v>115</v>
      </c>
      <c r="M121" s="14">
        <f>M122+M129+M131</f>
        <v>425000</v>
      </c>
      <c r="N121" s="14">
        <f>N122+N129+N131</f>
        <v>425000</v>
      </c>
      <c r="O121" s="14">
        <f>O122+O129+O131</f>
        <v>455000</v>
      </c>
      <c r="P121" s="33">
        <f t="shared" si="4"/>
        <v>30000</v>
      </c>
    </row>
    <row r="122" spans="1:16" ht="18.75" customHeight="1">
      <c r="A122" s="9"/>
      <c r="B122" s="10"/>
      <c r="C122" s="11"/>
      <c r="D122" s="11"/>
      <c r="E122" s="11"/>
      <c r="F122" s="11"/>
      <c r="G122" s="11"/>
      <c r="H122" s="11"/>
      <c r="I122" s="11"/>
      <c r="J122" s="11" t="s">
        <v>22</v>
      </c>
      <c r="K122" s="11"/>
      <c r="L122" s="12" t="s">
        <v>116</v>
      </c>
      <c r="M122" s="14">
        <f>M123+M124+M125+M126+M127+M128</f>
        <v>79000</v>
      </c>
      <c r="N122" s="14">
        <f>N123+N124+N125+N126+N127+N128</f>
        <v>79000</v>
      </c>
      <c r="O122" s="14">
        <f>O123+O124+O125+O126+O127+O128</f>
        <v>87000</v>
      </c>
      <c r="P122" s="33">
        <f t="shared" si="4"/>
        <v>8000</v>
      </c>
    </row>
    <row r="123" spans="1:16" s="22" customFormat="1" ht="18.75" customHeight="1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 t="s">
        <v>25</v>
      </c>
      <c r="L123" s="18" t="s">
        <v>117</v>
      </c>
      <c r="M123" s="24">
        <v>7000</v>
      </c>
      <c r="N123" s="24">
        <v>7000</v>
      </c>
      <c r="O123" s="24">
        <v>10000</v>
      </c>
      <c r="P123" s="21">
        <f t="shared" si="4"/>
        <v>3000</v>
      </c>
    </row>
    <row r="124" spans="1:16" s="22" customFormat="1" ht="18.75" customHeight="1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7" t="s">
        <v>37</v>
      </c>
      <c r="L124" s="18" t="s">
        <v>118</v>
      </c>
      <c r="M124" s="24">
        <v>35000</v>
      </c>
      <c r="N124" s="24">
        <v>35000</v>
      </c>
      <c r="O124" s="24">
        <v>40000</v>
      </c>
      <c r="P124" s="21">
        <f t="shared" si="4"/>
        <v>5000</v>
      </c>
    </row>
    <row r="125" spans="1:16" s="22" customFormat="1" ht="18.75" customHeight="1">
      <c r="A125" s="15"/>
      <c r="B125" s="16"/>
      <c r="C125" s="17"/>
      <c r="D125" s="17"/>
      <c r="E125" s="17"/>
      <c r="F125" s="17"/>
      <c r="G125" s="17"/>
      <c r="H125" s="17"/>
      <c r="I125" s="17"/>
      <c r="J125" s="17"/>
      <c r="K125" s="17" t="s">
        <v>57</v>
      </c>
      <c r="L125" s="18" t="s">
        <v>119</v>
      </c>
      <c r="M125" s="25">
        <v>5000</v>
      </c>
      <c r="N125" s="25">
        <v>5000</v>
      </c>
      <c r="O125" s="25">
        <v>5000</v>
      </c>
      <c r="P125" s="21">
        <f t="shared" si="4"/>
        <v>0</v>
      </c>
    </row>
    <row r="126" spans="1:16" s="22" customFormat="1" ht="18.75" customHeight="1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7" t="s">
        <v>18</v>
      </c>
      <c r="L126" s="18" t="s">
        <v>120</v>
      </c>
      <c r="M126" s="24">
        <v>7000</v>
      </c>
      <c r="N126" s="24">
        <v>7000</v>
      </c>
      <c r="O126" s="24">
        <v>7000</v>
      </c>
      <c r="P126" s="21">
        <f t="shared" si="4"/>
        <v>0</v>
      </c>
    </row>
    <row r="127" spans="1:16" s="22" customFormat="1" ht="18.75" customHeight="1">
      <c r="A127" s="15"/>
      <c r="B127" s="16"/>
      <c r="C127" s="17"/>
      <c r="D127" s="17"/>
      <c r="E127" s="17"/>
      <c r="F127" s="17"/>
      <c r="G127" s="17"/>
      <c r="H127" s="17"/>
      <c r="I127" s="17"/>
      <c r="J127" s="17"/>
      <c r="K127" s="17" t="s">
        <v>106</v>
      </c>
      <c r="L127" s="18" t="s">
        <v>121</v>
      </c>
      <c r="M127" s="24">
        <v>10000</v>
      </c>
      <c r="N127" s="24">
        <v>10000</v>
      </c>
      <c r="O127" s="24">
        <v>10000</v>
      </c>
      <c r="P127" s="21">
        <f t="shared" si="4"/>
        <v>0</v>
      </c>
    </row>
    <row r="128" spans="1:16" s="22" customFormat="1" ht="18.75" customHeight="1">
      <c r="A128" s="15"/>
      <c r="B128" s="16"/>
      <c r="C128" s="17"/>
      <c r="D128" s="17"/>
      <c r="E128" s="17"/>
      <c r="F128" s="17"/>
      <c r="G128" s="17"/>
      <c r="H128" s="17"/>
      <c r="I128" s="17"/>
      <c r="J128" s="17"/>
      <c r="K128" s="17" t="s">
        <v>51</v>
      </c>
      <c r="L128" s="18" t="s">
        <v>122</v>
      </c>
      <c r="M128" s="24">
        <v>15000</v>
      </c>
      <c r="N128" s="24">
        <v>15000</v>
      </c>
      <c r="O128" s="24">
        <v>15000</v>
      </c>
      <c r="P128" s="21">
        <f t="shared" si="4"/>
        <v>0</v>
      </c>
    </row>
    <row r="129" spans="1:16" ht="18.75" customHeight="1">
      <c r="A129" s="9"/>
      <c r="B129" s="10"/>
      <c r="C129" s="11"/>
      <c r="D129" s="11"/>
      <c r="E129" s="11"/>
      <c r="F129" s="11"/>
      <c r="G129" s="11"/>
      <c r="H129" s="11"/>
      <c r="I129" s="11"/>
      <c r="J129" s="11" t="s">
        <v>20</v>
      </c>
      <c r="K129" s="11"/>
      <c r="L129" s="12" t="s">
        <v>123</v>
      </c>
      <c r="M129" s="13">
        <f>M130</f>
        <v>50000</v>
      </c>
      <c r="N129" s="13">
        <f>N130</f>
        <v>50000</v>
      </c>
      <c r="O129" s="13">
        <f>O130</f>
        <v>61000</v>
      </c>
      <c r="P129" s="31">
        <f t="shared" si="4"/>
        <v>11000</v>
      </c>
    </row>
    <row r="130" spans="1:16" s="22" customFormat="1" ht="18.75" customHeight="1">
      <c r="A130" s="15"/>
      <c r="B130" s="16"/>
      <c r="C130" s="17"/>
      <c r="D130" s="17"/>
      <c r="E130" s="17"/>
      <c r="F130" s="17"/>
      <c r="G130" s="17"/>
      <c r="H130" s="17"/>
      <c r="I130" s="17"/>
      <c r="J130" s="17"/>
      <c r="K130" s="17" t="s">
        <v>25</v>
      </c>
      <c r="L130" s="18" t="s">
        <v>124</v>
      </c>
      <c r="M130" s="24">
        <v>50000</v>
      </c>
      <c r="N130" s="24">
        <v>50000</v>
      </c>
      <c r="O130" s="24">
        <v>61000</v>
      </c>
      <c r="P130" s="21">
        <f t="shared" si="4"/>
        <v>11000</v>
      </c>
    </row>
    <row r="131" spans="1:16" ht="18.75" customHeight="1">
      <c r="A131" s="9"/>
      <c r="B131" s="10"/>
      <c r="C131" s="11"/>
      <c r="D131" s="11"/>
      <c r="E131" s="11"/>
      <c r="F131" s="11"/>
      <c r="G131" s="11"/>
      <c r="H131" s="11"/>
      <c r="I131" s="11"/>
      <c r="J131" s="11" t="s">
        <v>30</v>
      </c>
      <c r="K131" s="11"/>
      <c r="L131" s="12" t="s">
        <v>125</v>
      </c>
      <c r="M131" s="13">
        <f>M132+M133+M134+M135+M136</f>
        <v>296000</v>
      </c>
      <c r="N131" s="13">
        <f>N132+N133+N134+N135+N136</f>
        <v>296000</v>
      </c>
      <c r="O131" s="13">
        <f>O132+O133+O134+O135+O136</f>
        <v>307000</v>
      </c>
      <c r="P131" s="31">
        <f t="shared" si="4"/>
        <v>11000</v>
      </c>
    </row>
    <row r="132" spans="1:16" s="22" customFormat="1" ht="18.75" customHeight="1">
      <c r="A132" s="15"/>
      <c r="B132" s="16"/>
      <c r="C132" s="17"/>
      <c r="D132" s="17"/>
      <c r="E132" s="17"/>
      <c r="F132" s="17"/>
      <c r="G132" s="17"/>
      <c r="H132" s="17"/>
      <c r="I132" s="17"/>
      <c r="J132" s="17"/>
      <c r="K132" s="17" t="s">
        <v>25</v>
      </c>
      <c r="L132" s="18" t="s">
        <v>126</v>
      </c>
      <c r="M132" s="24">
        <v>1000</v>
      </c>
      <c r="N132" s="24">
        <v>1000</v>
      </c>
      <c r="O132" s="24">
        <v>1000</v>
      </c>
      <c r="P132" s="21">
        <f t="shared" si="4"/>
        <v>0</v>
      </c>
    </row>
    <row r="133" spans="1:16" s="22" customFormat="1" ht="18.75" customHeight="1">
      <c r="A133" s="15"/>
      <c r="B133" s="16"/>
      <c r="C133" s="17"/>
      <c r="D133" s="17"/>
      <c r="E133" s="17"/>
      <c r="F133" s="17"/>
      <c r="G133" s="17"/>
      <c r="H133" s="17"/>
      <c r="I133" s="17"/>
      <c r="J133" s="17"/>
      <c r="K133" s="17" t="s">
        <v>37</v>
      </c>
      <c r="L133" s="18" t="s">
        <v>127</v>
      </c>
      <c r="M133" s="24">
        <v>90000</v>
      </c>
      <c r="N133" s="24">
        <v>90000</v>
      </c>
      <c r="O133" s="24">
        <v>100000</v>
      </c>
      <c r="P133" s="21">
        <f t="shared" si="4"/>
        <v>10000</v>
      </c>
    </row>
    <row r="134" spans="1:16" s="22" customFormat="1" ht="18.75" customHeight="1">
      <c r="A134" s="15"/>
      <c r="B134" s="16"/>
      <c r="C134" s="17"/>
      <c r="D134" s="17"/>
      <c r="E134" s="17"/>
      <c r="F134" s="17"/>
      <c r="G134" s="17"/>
      <c r="H134" s="17"/>
      <c r="I134" s="17"/>
      <c r="J134" s="17"/>
      <c r="K134" s="17" t="s">
        <v>57</v>
      </c>
      <c r="L134" s="18" t="s">
        <v>128</v>
      </c>
      <c r="M134" s="24">
        <v>50000</v>
      </c>
      <c r="N134" s="24">
        <v>50000</v>
      </c>
      <c r="O134" s="24">
        <v>50000</v>
      </c>
      <c r="P134" s="21">
        <f t="shared" si="4"/>
        <v>0</v>
      </c>
    </row>
    <row r="135" spans="1:16" s="22" customFormat="1" ht="18.75" customHeight="1">
      <c r="A135" s="15"/>
      <c r="B135" s="16"/>
      <c r="C135" s="17"/>
      <c r="D135" s="17"/>
      <c r="E135" s="17"/>
      <c r="F135" s="17"/>
      <c r="G135" s="17"/>
      <c r="H135" s="17"/>
      <c r="I135" s="17"/>
      <c r="J135" s="17"/>
      <c r="K135" s="17" t="s">
        <v>18</v>
      </c>
      <c r="L135" s="18" t="s">
        <v>129</v>
      </c>
      <c r="M135" s="24">
        <v>150000</v>
      </c>
      <c r="N135" s="24">
        <v>150000</v>
      </c>
      <c r="O135" s="24">
        <v>150000</v>
      </c>
      <c r="P135" s="21">
        <f t="shared" si="4"/>
        <v>0</v>
      </c>
    </row>
    <row r="136" spans="1:16" s="22" customFormat="1" ht="18.75" customHeight="1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 t="s">
        <v>64</v>
      </c>
      <c r="L136" s="18" t="s">
        <v>130</v>
      </c>
      <c r="M136" s="24">
        <v>5000</v>
      </c>
      <c r="N136" s="24">
        <v>5000</v>
      </c>
      <c r="O136" s="24">
        <v>6000</v>
      </c>
      <c r="P136" s="21">
        <f t="shared" si="4"/>
        <v>1000</v>
      </c>
    </row>
    <row r="137" spans="1:16" ht="18.75" customHeight="1">
      <c r="A137" s="9"/>
      <c r="B137" s="10"/>
      <c r="C137" s="11"/>
      <c r="D137" s="11"/>
      <c r="E137" s="11"/>
      <c r="F137" s="11"/>
      <c r="G137" s="11"/>
      <c r="H137" s="11"/>
      <c r="I137" s="11" t="s">
        <v>131</v>
      </c>
      <c r="J137" s="11"/>
      <c r="K137" s="11"/>
      <c r="L137" s="12" t="s">
        <v>132</v>
      </c>
      <c r="M137" s="14">
        <f>M138</f>
        <v>95000</v>
      </c>
      <c r="N137" s="14">
        <f>N138</f>
        <v>95000</v>
      </c>
      <c r="O137" s="14">
        <f>O138</f>
        <v>100000</v>
      </c>
      <c r="P137" s="33">
        <f t="shared" si="4"/>
        <v>5000</v>
      </c>
    </row>
    <row r="138" spans="1:16" ht="18.75" customHeight="1">
      <c r="A138" s="9"/>
      <c r="B138" s="10"/>
      <c r="C138" s="11"/>
      <c r="D138" s="11"/>
      <c r="E138" s="11"/>
      <c r="F138" s="11"/>
      <c r="G138" s="11"/>
      <c r="H138" s="11"/>
      <c r="I138" s="11"/>
      <c r="J138" s="11" t="s">
        <v>22</v>
      </c>
      <c r="K138" s="11"/>
      <c r="L138" s="12" t="s">
        <v>133</v>
      </c>
      <c r="M138" s="13">
        <f>M139+M140+M141</f>
        <v>95000</v>
      </c>
      <c r="N138" s="13">
        <f>N139+N140+N141</f>
        <v>95000</v>
      </c>
      <c r="O138" s="13">
        <f>O139+O140+O141</f>
        <v>100000</v>
      </c>
      <c r="P138" s="31">
        <f t="shared" si="4"/>
        <v>5000</v>
      </c>
    </row>
    <row r="139" spans="1:16" s="22" customFormat="1" ht="18.75" customHeight="1">
      <c r="A139" s="15"/>
      <c r="B139" s="16"/>
      <c r="C139" s="17"/>
      <c r="D139" s="17"/>
      <c r="E139" s="17"/>
      <c r="F139" s="17"/>
      <c r="G139" s="17"/>
      <c r="H139" s="17"/>
      <c r="I139" s="17"/>
      <c r="J139" s="17"/>
      <c r="K139" s="17" t="s">
        <v>25</v>
      </c>
      <c r="L139" s="18" t="s">
        <v>134</v>
      </c>
      <c r="M139" s="24">
        <v>15000</v>
      </c>
      <c r="N139" s="24">
        <v>15000</v>
      </c>
      <c r="O139" s="24">
        <v>15000</v>
      </c>
      <c r="P139" s="21">
        <f t="shared" si="4"/>
        <v>0</v>
      </c>
    </row>
    <row r="140" spans="1:16" s="22" customFormat="1" ht="18.75" customHeight="1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 t="s">
        <v>18</v>
      </c>
      <c r="L140" s="18" t="s">
        <v>135</v>
      </c>
      <c r="M140" s="24">
        <v>70000</v>
      </c>
      <c r="N140" s="24">
        <v>70000</v>
      </c>
      <c r="O140" s="24">
        <v>70000</v>
      </c>
      <c r="P140" s="21">
        <f t="shared" si="4"/>
        <v>0</v>
      </c>
    </row>
    <row r="141" spans="1:16" s="22" customFormat="1" ht="18.75" customHeight="1">
      <c r="A141" s="15"/>
      <c r="B141" s="16"/>
      <c r="C141" s="17"/>
      <c r="D141" s="17"/>
      <c r="E141" s="17"/>
      <c r="F141" s="17"/>
      <c r="G141" s="17"/>
      <c r="H141" s="17"/>
      <c r="I141" s="17"/>
      <c r="J141" s="17"/>
      <c r="K141" s="17" t="s">
        <v>51</v>
      </c>
      <c r="L141" s="18" t="s">
        <v>136</v>
      </c>
      <c r="M141" s="24">
        <v>10000</v>
      </c>
      <c r="N141" s="24">
        <v>10000</v>
      </c>
      <c r="O141" s="24">
        <v>15000</v>
      </c>
      <c r="P141" s="21">
        <f t="shared" si="4"/>
        <v>5000</v>
      </c>
    </row>
    <row r="142" spans="1:16" ht="18.75" customHeight="1">
      <c r="A142" s="9"/>
      <c r="B142" s="10"/>
      <c r="C142" s="11"/>
      <c r="D142" s="11"/>
      <c r="E142" s="11"/>
      <c r="F142" s="11"/>
      <c r="G142" s="11"/>
      <c r="H142" s="11" t="s">
        <v>18</v>
      </c>
      <c r="I142" s="11"/>
      <c r="J142" s="11"/>
      <c r="K142" s="11"/>
      <c r="L142" s="12" t="s">
        <v>137</v>
      </c>
      <c r="M142" s="13">
        <f aca="true" t="shared" si="5" ref="M142:O143">M143</f>
        <v>13400000</v>
      </c>
      <c r="N142" s="13">
        <f t="shared" si="5"/>
        <v>13400000</v>
      </c>
      <c r="O142" s="13">
        <f t="shared" si="5"/>
        <v>17500000</v>
      </c>
      <c r="P142" s="31">
        <f t="shared" si="4"/>
        <v>4100000</v>
      </c>
    </row>
    <row r="143" spans="1:16" ht="18.75" customHeight="1">
      <c r="A143" s="9"/>
      <c r="B143" s="10"/>
      <c r="C143" s="11"/>
      <c r="D143" s="11"/>
      <c r="E143" s="11"/>
      <c r="F143" s="11"/>
      <c r="G143" s="11"/>
      <c r="H143" s="11"/>
      <c r="I143" s="11" t="s">
        <v>32</v>
      </c>
      <c r="J143" s="11"/>
      <c r="K143" s="11"/>
      <c r="L143" s="12" t="s">
        <v>138</v>
      </c>
      <c r="M143" s="13">
        <f t="shared" si="5"/>
        <v>13400000</v>
      </c>
      <c r="N143" s="13">
        <f t="shared" si="5"/>
        <v>13400000</v>
      </c>
      <c r="O143" s="13">
        <f t="shared" si="5"/>
        <v>17500000</v>
      </c>
      <c r="P143" s="31">
        <f t="shared" si="4"/>
        <v>4100000</v>
      </c>
    </row>
    <row r="144" spans="1:16" ht="18.75" customHeight="1">
      <c r="A144" s="9"/>
      <c r="B144" s="10"/>
      <c r="C144" s="11"/>
      <c r="D144" s="11"/>
      <c r="E144" s="11"/>
      <c r="F144" s="11"/>
      <c r="G144" s="11"/>
      <c r="H144" s="11"/>
      <c r="I144" s="11"/>
      <c r="J144" s="11" t="s">
        <v>22</v>
      </c>
      <c r="K144" s="11"/>
      <c r="L144" s="12" t="s">
        <v>139</v>
      </c>
      <c r="M144" s="13">
        <f>M145+M146</f>
        <v>13400000</v>
      </c>
      <c r="N144" s="13">
        <f>N145+N146</f>
        <v>13400000</v>
      </c>
      <c r="O144" s="13">
        <f>O145+O146</f>
        <v>17500000</v>
      </c>
      <c r="P144" s="31">
        <f t="shared" si="4"/>
        <v>4100000</v>
      </c>
    </row>
    <row r="145" spans="1:16" s="22" customFormat="1" ht="18.75" customHeight="1">
      <c r="A145" s="15"/>
      <c r="B145" s="16"/>
      <c r="C145" s="17"/>
      <c r="D145" s="17"/>
      <c r="E145" s="17"/>
      <c r="F145" s="17"/>
      <c r="G145" s="17"/>
      <c r="H145" s="17"/>
      <c r="I145" s="17"/>
      <c r="J145" s="17"/>
      <c r="K145" s="17" t="s">
        <v>25</v>
      </c>
      <c r="L145" s="18" t="s">
        <v>140</v>
      </c>
      <c r="M145" s="24">
        <v>12900000</v>
      </c>
      <c r="N145" s="24">
        <v>12900000</v>
      </c>
      <c r="O145" s="24">
        <v>17000000</v>
      </c>
      <c r="P145" s="21">
        <f t="shared" si="4"/>
        <v>4100000</v>
      </c>
    </row>
    <row r="146" spans="1:16" s="22" customFormat="1" ht="18.75" customHeight="1">
      <c r="A146" s="15"/>
      <c r="B146" s="16"/>
      <c r="C146" s="17"/>
      <c r="D146" s="17"/>
      <c r="E146" s="17"/>
      <c r="F146" s="17"/>
      <c r="G146" s="17"/>
      <c r="H146" s="17"/>
      <c r="I146" s="17"/>
      <c r="J146" s="17"/>
      <c r="K146" s="17" t="s">
        <v>37</v>
      </c>
      <c r="L146" s="18" t="s">
        <v>141</v>
      </c>
      <c r="M146" s="24">
        <v>500000</v>
      </c>
      <c r="N146" s="24">
        <v>500000</v>
      </c>
      <c r="O146" s="24">
        <v>500000</v>
      </c>
      <c r="P146" s="21">
        <f aca="true" t="shared" si="6" ref="P146:P163">O146-N146</f>
        <v>0</v>
      </c>
    </row>
    <row r="147" spans="1:16" ht="18.75" customHeight="1">
      <c r="A147" s="9"/>
      <c r="B147" s="10"/>
      <c r="C147" s="11"/>
      <c r="D147" s="11"/>
      <c r="E147" s="11"/>
      <c r="F147" s="11"/>
      <c r="G147" s="11"/>
      <c r="H147" s="11" t="s">
        <v>64</v>
      </c>
      <c r="I147" s="11"/>
      <c r="J147" s="11"/>
      <c r="K147" s="11"/>
      <c r="L147" s="12" t="s">
        <v>142</v>
      </c>
      <c r="M147" s="13">
        <f aca="true" t="shared" si="7" ref="M147:O148">M148</f>
        <v>4150000</v>
      </c>
      <c r="N147" s="13">
        <f t="shared" si="7"/>
        <v>5050000</v>
      </c>
      <c r="O147" s="13">
        <f t="shared" si="7"/>
        <v>5700000</v>
      </c>
      <c r="P147" s="31">
        <f t="shared" si="6"/>
        <v>650000</v>
      </c>
    </row>
    <row r="148" spans="1:16" ht="18.75" customHeight="1">
      <c r="A148" s="9"/>
      <c r="B148" s="10"/>
      <c r="C148" s="11"/>
      <c r="D148" s="11"/>
      <c r="E148" s="11"/>
      <c r="F148" s="11"/>
      <c r="G148" s="11"/>
      <c r="H148" s="11"/>
      <c r="I148" s="11" t="s">
        <v>45</v>
      </c>
      <c r="J148" s="11"/>
      <c r="K148" s="11"/>
      <c r="L148" s="12" t="s">
        <v>143</v>
      </c>
      <c r="M148" s="13">
        <f t="shared" si="7"/>
        <v>4150000</v>
      </c>
      <c r="N148" s="13">
        <f t="shared" si="7"/>
        <v>5050000</v>
      </c>
      <c r="O148" s="13">
        <f t="shared" si="7"/>
        <v>5700000</v>
      </c>
      <c r="P148" s="31">
        <f t="shared" si="6"/>
        <v>650000</v>
      </c>
    </row>
    <row r="149" spans="1:16" ht="18.75" customHeight="1">
      <c r="A149" s="9"/>
      <c r="B149" s="10"/>
      <c r="C149" s="11"/>
      <c r="D149" s="11"/>
      <c r="E149" s="11"/>
      <c r="F149" s="11"/>
      <c r="G149" s="11"/>
      <c r="H149" s="11"/>
      <c r="I149" s="11"/>
      <c r="J149" s="11" t="s">
        <v>114</v>
      </c>
      <c r="K149" s="11"/>
      <c r="L149" s="12" t="s">
        <v>144</v>
      </c>
      <c r="M149" s="13">
        <f>M150+M151</f>
        <v>4150000</v>
      </c>
      <c r="N149" s="13">
        <f>N150+N151</f>
        <v>5050000</v>
      </c>
      <c r="O149" s="13">
        <f>O150+O151</f>
        <v>5700000</v>
      </c>
      <c r="P149" s="31">
        <f t="shared" si="6"/>
        <v>650000</v>
      </c>
    </row>
    <row r="150" spans="1:16" s="22" customFormat="1" ht="18.75" customHeight="1">
      <c r="A150" s="15"/>
      <c r="B150" s="16"/>
      <c r="C150" s="17"/>
      <c r="D150" s="17"/>
      <c r="E150" s="17"/>
      <c r="F150" s="17"/>
      <c r="G150" s="17"/>
      <c r="H150" s="17"/>
      <c r="I150" s="17"/>
      <c r="J150" s="17"/>
      <c r="K150" s="17" t="s">
        <v>145</v>
      </c>
      <c r="L150" s="18" t="s">
        <v>146</v>
      </c>
      <c r="M150" s="24">
        <v>3800000</v>
      </c>
      <c r="N150" s="24">
        <v>3800000</v>
      </c>
      <c r="O150" s="24">
        <v>4200000</v>
      </c>
      <c r="P150" s="21">
        <f t="shared" si="6"/>
        <v>400000</v>
      </c>
    </row>
    <row r="151" spans="1:16" s="22" customFormat="1" ht="18.75" customHeight="1">
      <c r="A151" s="15"/>
      <c r="B151" s="16"/>
      <c r="C151" s="17"/>
      <c r="D151" s="17"/>
      <c r="E151" s="17"/>
      <c r="F151" s="17"/>
      <c r="G151" s="17"/>
      <c r="H151" s="17"/>
      <c r="I151" s="17"/>
      <c r="J151" s="17"/>
      <c r="K151" s="17" t="s">
        <v>147</v>
      </c>
      <c r="L151" s="18" t="s">
        <v>148</v>
      </c>
      <c r="M151" s="24">
        <v>350000</v>
      </c>
      <c r="N151" s="24">
        <v>1250000</v>
      </c>
      <c r="O151" s="24">
        <v>1500000</v>
      </c>
      <c r="P151" s="21">
        <f t="shared" si="6"/>
        <v>250000</v>
      </c>
    </row>
    <row r="152" spans="1:16" ht="18.75" customHeight="1">
      <c r="A152" s="9"/>
      <c r="B152" s="10"/>
      <c r="C152" s="11"/>
      <c r="D152" s="11"/>
      <c r="E152" s="11"/>
      <c r="F152" s="11" t="s">
        <v>22</v>
      </c>
      <c r="G152" s="11"/>
      <c r="H152" s="11"/>
      <c r="I152" s="11"/>
      <c r="J152" s="11"/>
      <c r="K152" s="11"/>
      <c r="L152" s="12" t="s">
        <v>149</v>
      </c>
      <c r="M152" s="13">
        <f aca="true" t="shared" si="8" ref="M152:O156">M153</f>
        <v>200000</v>
      </c>
      <c r="N152" s="13">
        <f t="shared" si="8"/>
        <v>200000</v>
      </c>
      <c r="O152" s="13">
        <f t="shared" si="8"/>
        <v>0</v>
      </c>
      <c r="P152" s="31">
        <f t="shared" si="6"/>
        <v>-200000</v>
      </c>
    </row>
    <row r="153" spans="1:16" ht="18.75" customHeight="1">
      <c r="A153" s="9"/>
      <c r="B153" s="10"/>
      <c r="C153" s="11"/>
      <c r="D153" s="11"/>
      <c r="E153" s="11"/>
      <c r="F153" s="11"/>
      <c r="G153" s="11" t="s">
        <v>22</v>
      </c>
      <c r="H153" s="11"/>
      <c r="I153" s="11"/>
      <c r="J153" s="11"/>
      <c r="K153" s="11"/>
      <c r="L153" s="12" t="s">
        <v>150</v>
      </c>
      <c r="M153" s="13">
        <f t="shared" si="8"/>
        <v>200000</v>
      </c>
      <c r="N153" s="13">
        <f t="shared" si="8"/>
        <v>200000</v>
      </c>
      <c r="O153" s="13">
        <f t="shared" si="8"/>
        <v>0</v>
      </c>
      <c r="P153" s="31">
        <f t="shared" si="6"/>
        <v>-200000</v>
      </c>
    </row>
    <row r="154" spans="1:16" ht="18.75" customHeight="1">
      <c r="A154" s="9"/>
      <c r="B154" s="10"/>
      <c r="C154" s="11"/>
      <c r="D154" s="11"/>
      <c r="E154" s="11"/>
      <c r="F154" s="11"/>
      <c r="G154" s="11"/>
      <c r="H154" s="11" t="s">
        <v>151</v>
      </c>
      <c r="I154" s="11"/>
      <c r="J154" s="11"/>
      <c r="K154" s="11"/>
      <c r="L154" s="12" t="s">
        <v>152</v>
      </c>
      <c r="M154" s="13">
        <f t="shared" si="8"/>
        <v>200000</v>
      </c>
      <c r="N154" s="13">
        <f t="shared" si="8"/>
        <v>200000</v>
      </c>
      <c r="O154" s="13">
        <f t="shared" si="8"/>
        <v>0</v>
      </c>
      <c r="P154" s="31">
        <f t="shared" si="6"/>
        <v>-200000</v>
      </c>
    </row>
    <row r="155" spans="1:16" ht="18.75" customHeight="1">
      <c r="A155" s="9"/>
      <c r="B155" s="10"/>
      <c r="C155" s="11"/>
      <c r="D155" s="11"/>
      <c r="E155" s="11"/>
      <c r="F155" s="11"/>
      <c r="G155" s="11"/>
      <c r="H155" s="11"/>
      <c r="I155" s="11" t="s">
        <v>22</v>
      </c>
      <c r="J155" s="11"/>
      <c r="K155" s="11"/>
      <c r="L155" s="12" t="s">
        <v>153</v>
      </c>
      <c r="M155" s="13">
        <f t="shared" si="8"/>
        <v>200000</v>
      </c>
      <c r="N155" s="13">
        <f t="shared" si="8"/>
        <v>200000</v>
      </c>
      <c r="O155" s="13">
        <f t="shared" si="8"/>
        <v>0</v>
      </c>
      <c r="P155" s="31">
        <f t="shared" si="6"/>
        <v>-200000</v>
      </c>
    </row>
    <row r="156" spans="1:16" ht="18.75" customHeight="1">
      <c r="A156" s="9"/>
      <c r="B156" s="10"/>
      <c r="C156" s="11"/>
      <c r="D156" s="11"/>
      <c r="E156" s="11"/>
      <c r="F156" s="11"/>
      <c r="G156" s="11"/>
      <c r="H156" s="11"/>
      <c r="I156" s="11"/>
      <c r="J156" s="11" t="s">
        <v>20</v>
      </c>
      <c r="K156" s="11"/>
      <c r="L156" s="12" t="s">
        <v>154</v>
      </c>
      <c r="M156" s="13">
        <f t="shared" si="8"/>
        <v>200000</v>
      </c>
      <c r="N156" s="13">
        <f t="shared" si="8"/>
        <v>200000</v>
      </c>
      <c r="O156" s="13">
        <f t="shared" si="8"/>
        <v>0</v>
      </c>
      <c r="P156" s="31">
        <f t="shared" si="6"/>
        <v>-200000</v>
      </c>
    </row>
    <row r="157" spans="1:16" s="22" customFormat="1" ht="18.75" customHeight="1">
      <c r="A157" s="15"/>
      <c r="B157" s="16"/>
      <c r="C157" s="17"/>
      <c r="D157" s="17"/>
      <c r="E157" s="17"/>
      <c r="F157" s="17"/>
      <c r="G157" s="17"/>
      <c r="H157" s="17"/>
      <c r="I157" s="17"/>
      <c r="J157" s="17"/>
      <c r="K157" s="17" t="s">
        <v>155</v>
      </c>
      <c r="L157" s="18" t="s">
        <v>156</v>
      </c>
      <c r="M157" s="24">
        <v>200000</v>
      </c>
      <c r="N157" s="24">
        <v>200000</v>
      </c>
      <c r="O157" s="24">
        <v>0</v>
      </c>
      <c r="P157" s="21">
        <f t="shared" si="6"/>
        <v>-200000</v>
      </c>
    </row>
    <row r="158" spans="1:16" ht="18.75" customHeight="1">
      <c r="A158" s="9"/>
      <c r="B158" s="10"/>
      <c r="C158" s="11"/>
      <c r="D158" s="11"/>
      <c r="E158" s="11"/>
      <c r="F158" s="11"/>
      <c r="G158" s="11"/>
      <c r="H158" s="11" t="s">
        <v>151</v>
      </c>
      <c r="I158" s="11"/>
      <c r="J158" s="11"/>
      <c r="K158" s="11"/>
      <c r="L158" s="12" t="s">
        <v>152</v>
      </c>
      <c r="M158" s="13">
        <f aca="true" t="shared" si="9" ref="M158:O159">M159</f>
        <v>281918600</v>
      </c>
      <c r="N158" s="13">
        <f t="shared" si="9"/>
        <v>281018600</v>
      </c>
      <c r="O158" s="13">
        <f t="shared" si="9"/>
        <v>183544000</v>
      </c>
      <c r="P158" s="31">
        <f t="shared" si="6"/>
        <v>-97474600</v>
      </c>
    </row>
    <row r="159" spans="1:16" ht="18.75" customHeight="1">
      <c r="A159" s="9"/>
      <c r="B159" s="10"/>
      <c r="C159" s="11"/>
      <c r="D159" s="11"/>
      <c r="E159" s="11"/>
      <c r="F159" s="11"/>
      <c r="G159" s="11"/>
      <c r="H159" s="11"/>
      <c r="I159" s="11" t="s">
        <v>131</v>
      </c>
      <c r="J159" s="11"/>
      <c r="K159" s="11"/>
      <c r="L159" s="12" t="s">
        <v>157</v>
      </c>
      <c r="M159" s="13">
        <f t="shared" si="9"/>
        <v>281918600</v>
      </c>
      <c r="N159" s="13">
        <f t="shared" si="9"/>
        <v>281018600</v>
      </c>
      <c r="O159" s="13">
        <f t="shared" si="9"/>
        <v>183544000</v>
      </c>
      <c r="P159" s="31">
        <f t="shared" si="6"/>
        <v>-97474600</v>
      </c>
    </row>
    <row r="160" spans="1:16" ht="18.75" customHeight="1">
      <c r="A160" s="9"/>
      <c r="B160" s="10"/>
      <c r="C160" s="11"/>
      <c r="D160" s="11"/>
      <c r="E160" s="11"/>
      <c r="F160" s="11"/>
      <c r="G160" s="11"/>
      <c r="H160" s="11"/>
      <c r="I160" s="11"/>
      <c r="J160" s="11" t="s">
        <v>20</v>
      </c>
      <c r="K160" s="11"/>
      <c r="L160" s="12" t="s">
        <v>158</v>
      </c>
      <c r="M160" s="13">
        <f>M161+M162+M163</f>
        <v>281918600</v>
      </c>
      <c r="N160" s="13">
        <f>N161+N162+N163</f>
        <v>281018600</v>
      </c>
      <c r="O160" s="13">
        <f>O161+O162+O163</f>
        <v>183544000</v>
      </c>
      <c r="P160" s="31">
        <f t="shared" si="6"/>
        <v>-97474600</v>
      </c>
    </row>
    <row r="161" spans="1:16" s="22" customFormat="1" ht="18.75" customHeight="1">
      <c r="A161" s="15"/>
      <c r="B161" s="16"/>
      <c r="C161" s="17"/>
      <c r="D161" s="17"/>
      <c r="E161" s="17"/>
      <c r="F161" s="17"/>
      <c r="G161" s="17"/>
      <c r="H161" s="17"/>
      <c r="I161" s="17"/>
      <c r="J161" s="17"/>
      <c r="K161" s="17" t="s">
        <v>25</v>
      </c>
      <c r="L161" s="18" t="s">
        <v>159</v>
      </c>
      <c r="M161" s="24">
        <v>33407600</v>
      </c>
      <c r="N161" s="24">
        <v>33407600</v>
      </c>
      <c r="O161" s="24">
        <v>20820000</v>
      </c>
      <c r="P161" s="21">
        <f t="shared" si="6"/>
        <v>-12587600</v>
      </c>
    </row>
    <row r="162" spans="1:16" s="22" customFormat="1" ht="18.75" customHeight="1">
      <c r="A162" s="15"/>
      <c r="B162" s="16"/>
      <c r="C162" s="17"/>
      <c r="D162" s="17"/>
      <c r="E162" s="17"/>
      <c r="F162" s="17"/>
      <c r="G162" s="17"/>
      <c r="H162" s="17"/>
      <c r="I162" s="17"/>
      <c r="J162" s="17"/>
      <c r="K162" s="17" t="s">
        <v>37</v>
      </c>
      <c r="L162" s="18" t="s">
        <v>160</v>
      </c>
      <c r="M162" s="24">
        <v>167250000</v>
      </c>
      <c r="N162" s="24">
        <v>167250000</v>
      </c>
      <c r="O162" s="24">
        <v>121950000</v>
      </c>
      <c r="P162" s="21">
        <f t="shared" si="6"/>
        <v>-45300000</v>
      </c>
    </row>
    <row r="163" spans="1:16" s="22" customFormat="1" ht="18.75" customHeight="1" thickBot="1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36" t="s">
        <v>51</v>
      </c>
      <c r="L163" s="37" t="s">
        <v>161</v>
      </c>
      <c r="M163" s="38">
        <v>81261000</v>
      </c>
      <c r="N163" s="38">
        <v>80361000</v>
      </c>
      <c r="O163" s="38">
        <v>40774000</v>
      </c>
      <c r="P163" s="39">
        <f t="shared" si="6"/>
        <v>-39587000</v>
      </c>
    </row>
    <row r="164" spans="1:15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8"/>
      <c r="N164" s="28"/>
      <c r="O164" s="28"/>
    </row>
    <row r="165" spans="1:15" ht="13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8"/>
      <c r="N165" s="28"/>
      <c r="O165" s="28"/>
    </row>
    <row r="166" spans="1:15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8"/>
      <c r="N166" s="28"/>
      <c r="O166" s="28"/>
    </row>
    <row r="167" spans="1:15" ht="13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8"/>
      <c r="N167" s="28"/>
      <c r="O167" s="28"/>
    </row>
    <row r="168" spans="1:15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8"/>
      <c r="N168" s="28"/>
      <c r="O168" s="28"/>
    </row>
    <row r="169" spans="1:15" ht="13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8"/>
      <c r="N169" s="28"/>
      <c r="O169" s="28"/>
    </row>
    <row r="170" spans="1:15" ht="13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8"/>
      <c r="N170" s="28"/>
      <c r="O170" s="28"/>
    </row>
    <row r="171" spans="1:15" ht="13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8"/>
      <c r="N171" s="28"/>
      <c r="O171" s="28"/>
    </row>
    <row r="172" spans="1:15" ht="13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8"/>
      <c r="N172" s="28"/>
      <c r="O172" s="28"/>
    </row>
    <row r="173" spans="1:15" ht="13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8"/>
      <c r="N173" s="28"/>
      <c r="O173" s="28"/>
    </row>
    <row r="174" spans="1:15" ht="13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8"/>
      <c r="N174" s="28"/>
      <c r="O174" s="28"/>
    </row>
    <row r="175" spans="1:15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8"/>
      <c r="N175" s="28"/>
      <c r="O175" s="28"/>
    </row>
    <row r="176" spans="1:15" ht="13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8"/>
      <c r="N176" s="28"/>
      <c r="O176" s="28"/>
    </row>
    <row r="177" spans="1:15" ht="13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8"/>
      <c r="N177" s="28"/>
      <c r="O177" s="28"/>
    </row>
  </sheetData>
  <sheetProtection/>
  <mergeCells count="15">
    <mergeCell ref="H5:K5"/>
    <mergeCell ref="L5:L7"/>
    <mergeCell ref="M5:M7"/>
    <mergeCell ref="P5:P7"/>
    <mergeCell ref="O5:O7"/>
    <mergeCell ref="A6:B6"/>
    <mergeCell ref="C6:F6"/>
    <mergeCell ref="H6:K6"/>
    <mergeCell ref="N5:N7"/>
    <mergeCell ref="A1:P1"/>
    <mergeCell ref="A2:P2"/>
    <mergeCell ref="A3:L3"/>
    <mergeCell ref="A5:B5"/>
    <mergeCell ref="C5:F5"/>
    <mergeCell ref="G5:G7"/>
  </mergeCells>
  <printOptions/>
  <pageMargins left="0.5118110236220472" right="0.5118110236220472" top="0.7480314960629921" bottom="0.5511811023622047" header="0.31496062992125984" footer="0.31496062992125984"/>
  <pageSetup firstPageNumber="6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zoomScalePageLayoutView="0" workbookViewId="0" topLeftCell="H1">
      <selection activeCell="L155" sqref="L155"/>
    </sheetView>
  </sheetViews>
  <sheetFormatPr defaultColWidth="9.140625" defaultRowHeight="15"/>
  <cols>
    <col min="1" max="11" width="2.8515625" style="1" customWidth="1"/>
    <col min="12" max="12" width="44.57421875" style="1" customWidth="1"/>
    <col min="13" max="15" width="14.421875" style="1" customWidth="1"/>
    <col min="16" max="16" width="12.7109375" style="1" customWidth="1"/>
    <col min="17" max="17" width="4.421875" style="1" customWidth="1"/>
    <col min="18" max="18" width="14.421875" style="1" customWidth="1"/>
    <col min="19" max="19" width="9.140625" style="1" customWidth="1"/>
    <col min="20" max="20" width="9.8515625" style="1" bestFit="1" customWidth="1"/>
    <col min="21" max="22" width="9.140625" style="1" customWidth="1"/>
  </cols>
  <sheetData>
    <row r="1" spans="1:16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8" ht="1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  <c r="N3" s="2"/>
      <c r="O3" s="2"/>
      <c r="R3" s="2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R4" s="2"/>
    </row>
    <row r="5" spans="1:18" ht="15">
      <c r="A5" s="56" t="s">
        <v>3</v>
      </c>
      <c r="B5" s="57"/>
      <c r="C5" s="58" t="s">
        <v>4</v>
      </c>
      <c r="D5" s="59"/>
      <c r="E5" s="59"/>
      <c r="F5" s="57"/>
      <c r="G5" s="60" t="s">
        <v>5</v>
      </c>
      <c r="H5" s="63" t="s">
        <v>6</v>
      </c>
      <c r="I5" s="64"/>
      <c r="J5" s="64"/>
      <c r="K5" s="65"/>
      <c r="L5" s="66" t="s">
        <v>7</v>
      </c>
      <c r="M5" s="50" t="s">
        <v>162</v>
      </c>
      <c r="N5" s="50" t="s">
        <v>163</v>
      </c>
      <c r="O5" s="50" t="s">
        <v>164</v>
      </c>
      <c r="P5" s="69" t="s">
        <v>8</v>
      </c>
      <c r="R5" s="50" t="s">
        <v>165</v>
      </c>
    </row>
    <row r="6" spans="1:18" ht="15">
      <c r="A6" s="46" t="s">
        <v>9</v>
      </c>
      <c r="B6" s="47"/>
      <c r="C6" s="48" t="s">
        <v>10</v>
      </c>
      <c r="D6" s="49"/>
      <c r="E6" s="49"/>
      <c r="F6" s="47"/>
      <c r="G6" s="61"/>
      <c r="H6" s="48" t="s">
        <v>10</v>
      </c>
      <c r="I6" s="49"/>
      <c r="J6" s="49"/>
      <c r="K6" s="47"/>
      <c r="L6" s="67"/>
      <c r="M6" s="51"/>
      <c r="N6" s="51"/>
      <c r="O6" s="51"/>
      <c r="P6" s="70"/>
      <c r="R6" s="51"/>
    </row>
    <row r="7" spans="1:18" ht="15">
      <c r="A7" s="29" t="s">
        <v>11</v>
      </c>
      <c r="B7" s="30" t="s">
        <v>12</v>
      </c>
      <c r="C7" s="30" t="s">
        <v>11</v>
      </c>
      <c r="D7" s="30" t="s">
        <v>12</v>
      </c>
      <c r="E7" s="30" t="s">
        <v>13</v>
      </c>
      <c r="F7" s="30" t="s">
        <v>14</v>
      </c>
      <c r="G7" s="62"/>
      <c r="H7" s="30" t="s">
        <v>11</v>
      </c>
      <c r="I7" s="30" t="s">
        <v>12</v>
      </c>
      <c r="J7" s="30" t="s">
        <v>13</v>
      </c>
      <c r="K7" s="30" t="s">
        <v>14</v>
      </c>
      <c r="L7" s="68"/>
      <c r="M7" s="52"/>
      <c r="N7" s="52"/>
      <c r="O7" s="52"/>
      <c r="P7" s="71"/>
      <c r="R7" s="52"/>
    </row>
    <row r="8" spans="1:20" ht="15">
      <c r="A8" s="5" t="s">
        <v>15</v>
      </c>
      <c r="B8" s="6"/>
      <c r="C8" s="7"/>
      <c r="D8" s="7"/>
      <c r="E8" s="7"/>
      <c r="F8" s="7"/>
      <c r="G8" s="7"/>
      <c r="H8" s="7"/>
      <c r="I8" s="7"/>
      <c r="J8" s="7"/>
      <c r="K8" s="7"/>
      <c r="L8" s="8" t="s">
        <v>16</v>
      </c>
      <c r="M8" s="13">
        <v>341500000</v>
      </c>
      <c r="N8" s="13">
        <v>341500000</v>
      </c>
      <c r="O8" s="13">
        <v>253500000</v>
      </c>
      <c r="P8" s="31">
        <v>-88000000</v>
      </c>
      <c r="Q8" s="1">
        <v>-25.76866764275256</v>
      </c>
      <c r="R8" s="13">
        <v>207609549.5</v>
      </c>
      <c r="T8" s="42">
        <v>-0.2577</v>
      </c>
    </row>
    <row r="9" spans="1:18" ht="15">
      <c r="A9" s="9"/>
      <c r="B9" s="10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2" t="s">
        <v>16</v>
      </c>
      <c r="M9" s="13">
        <v>341500000</v>
      </c>
      <c r="N9" s="13">
        <v>341500000</v>
      </c>
      <c r="O9" s="13">
        <v>253500000</v>
      </c>
      <c r="P9" s="31">
        <v>-88000000</v>
      </c>
      <c r="R9" s="13">
        <v>207609549.5</v>
      </c>
    </row>
    <row r="10" spans="1:18" ht="15">
      <c r="A10" s="9"/>
      <c r="B10" s="10"/>
      <c r="C10" s="11" t="s">
        <v>18</v>
      </c>
      <c r="D10" s="11"/>
      <c r="E10" s="11"/>
      <c r="F10" s="11"/>
      <c r="G10" s="11"/>
      <c r="H10" s="11"/>
      <c r="I10" s="11"/>
      <c r="J10" s="11"/>
      <c r="K10" s="11"/>
      <c r="L10" s="12" t="s">
        <v>19</v>
      </c>
      <c r="M10" s="13">
        <v>341500000</v>
      </c>
      <c r="N10" s="13">
        <v>341500000</v>
      </c>
      <c r="O10" s="13">
        <v>253500000</v>
      </c>
      <c r="P10" s="31">
        <v>-88000000</v>
      </c>
      <c r="R10" s="13">
        <v>207609549.5</v>
      </c>
    </row>
    <row r="11" spans="1:18" ht="15">
      <c r="A11" s="9"/>
      <c r="B11" s="10"/>
      <c r="C11" s="11"/>
      <c r="D11" s="11" t="s">
        <v>20</v>
      </c>
      <c r="E11" s="11"/>
      <c r="F11" s="11"/>
      <c r="G11" s="11"/>
      <c r="H11" s="11"/>
      <c r="I11" s="11"/>
      <c r="J11" s="11"/>
      <c r="K11" s="11"/>
      <c r="L11" s="12" t="s">
        <v>21</v>
      </c>
      <c r="M11" s="13">
        <v>341500000</v>
      </c>
      <c r="N11" s="13">
        <v>341500000</v>
      </c>
      <c r="O11" s="13">
        <v>253500000</v>
      </c>
      <c r="P11" s="31">
        <v>-88000000</v>
      </c>
      <c r="R11" s="13">
        <v>207609549.5</v>
      </c>
    </row>
    <row r="12" spans="1:18" ht="15">
      <c r="A12" s="9"/>
      <c r="B12" s="10"/>
      <c r="C12" s="11"/>
      <c r="D12" s="11"/>
      <c r="E12" s="11" t="s">
        <v>22</v>
      </c>
      <c r="F12" s="11" t="s">
        <v>17</v>
      </c>
      <c r="G12" s="11"/>
      <c r="H12" s="11"/>
      <c r="I12" s="11"/>
      <c r="J12" s="11"/>
      <c r="K12" s="11"/>
      <c r="L12" s="12" t="s">
        <v>23</v>
      </c>
      <c r="M12" s="13">
        <v>341500000</v>
      </c>
      <c r="N12" s="13">
        <v>341500000</v>
      </c>
      <c r="O12" s="13">
        <v>253500000</v>
      </c>
      <c r="P12" s="31">
        <v>-88000000</v>
      </c>
      <c r="R12" s="13">
        <v>207609549.5</v>
      </c>
    </row>
    <row r="13" spans="1:18" ht="15">
      <c r="A13" s="9"/>
      <c r="B13" s="10"/>
      <c r="C13" s="11"/>
      <c r="D13" s="11"/>
      <c r="E13" s="11"/>
      <c r="F13" s="11"/>
      <c r="G13" s="11" t="s">
        <v>22</v>
      </c>
      <c r="H13" s="11"/>
      <c r="I13" s="11"/>
      <c r="J13" s="11"/>
      <c r="K13" s="11"/>
      <c r="L13" s="12" t="s">
        <v>24</v>
      </c>
      <c r="M13" s="13">
        <v>341500000</v>
      </c>
      <c r="N13" s="13">
        <v>341500000</v>
      </c>
      <c r="O13" s="13">
        <v>253500000</v>
      </c>
      <c r="P13" s="31">
        <v>-88000000</v>
      </c>
      <c r="R13" s="13">
        <v>207609549.5</v>
      </c>
    </row>
    <row r="14" spans="1:20" ht="15">
      <c r="A14" s="9"/>
      <c r="B14" s="10"/>
      <c r="C14" s="11"/>
      <c r="D14" s="11"/>
      <c r="E14" s="11"/>
      <c r="F14" s="11"/>
      <c r="G14" s="11"/>
      <c r="H14" s="11" t="s">
        <v>25</v>
      </c>
      <c r="I14" s="11"/>
      <c r="J14" s="11"/>
      <c r="K14" s="11"/>
      <c r="L14" s="12" t="s">
        <v>26</v>
      </c>
      <c r="M14" s="13">
        <v>26393000</v>
      </c>
      <c r="N14" s="13">
        <v>26393000</v>
      </c>
      <c r="O14" s="13">
        <v>30754800</v>
      </c>
      <c r="P14" s="31">
        <v>4361800</v>
      </c>
      <c r="Q14" s="1">
        <v>16.526351684158676</v>
      </c>
      <c r="R14" s="13">
        <v>17960811.27</v>
      </c>
      <c r="T14" s="42">
        <v>0.1653</v>
      </c>
    </row>
    <row r="15" spans="1:20" ht="15">
      <c r="A15" s="9"/>
      <c r="B15" s="10"/>
      <c r="C15" s="11"/>
      <c r="D15" s="11"/>
      <c r="E15" s="11"/>
      <c r="F15" s="11"/>
      <c r="G15" s="11"/>
      <c r="H15" s="11"/>
      <c r="I15" s="11" t="s">
        <v>22</v>
      </c>
      <c r="J15" s="11"/>
      <c r="K15" s="11"/>
      <c r="L15" s="12" t="s">
        <v>27</v>
      </c>
      <c r="M15" s="13">
        <v>3456000</v>
      </c>
      <c r="N15" s="13">
        <v>3456000</v>
      </c>
      <c r="O15" s="13">
        <v>3682000</v>
      </c>
      <c r="P15" s="31">
        <v>226000</v>
      </c>
      <c r="R15" s="13">
        <v>2187252.47</v>
      </c>
      <c r="T15" s="42">
        <v>0.0654</v>
      </c>
    </row>
    <row r="16" spans="1:20" ht="15">
      <c r="A16" s="9"/>
      <c r="B16" s="10"/>
      <c r="C16" s="11"/>
      <c r="D16" s="11"/>
      <c r="E16" s="11"/>
      <c r="F16" s="11"/>
      <c r="G16" s="11"/>
      <c r="H16" s="11"/>
      <c r="I16" s="11"/>
      <c r="J16" s="11" t="s">
        <v>22</v>
      </c>
      <c r="K16" s="11"/>
      <c r="L16" s="12" t="s">
        <v>28</v>
      </c>
      <c r="M16" s="13">
        <v>3400000</v>
      </c>
      <c r="N16" s="13">
        <v>3400000</v>
      </c>
      <c r="O16" s="13">
        <v>3600000</v>
      </c>
      <c r="P16" s="31">
        <v>200000</v>
      </c>
      <c r="R16" s="13">
        <v>2138019.14</v>
      </c>
      <c r="T16" s="42"/>
    </row>
    <row r="17" spans="1:22" ht="1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 t="s">
        <v>25</v>
      </c>
      <c r="L17" s="18" t="s">
        <v>29</v>
      </c>
      <c r="M17" s="19">
        <v>3400000</v>
      </c>
      <c r="N17" s="19">
        <v>3400000</v>
      </c>
      <c r="O17" s="19">
        <v>3600000</v>
      </c>
      <c r="P17" s="21">
        <v>200000</v>
      </c>
      <c r="Q17" s="22"/>
      <c r="R17" s="19">
        <v>2138019.14</v>
      </c>
      <c r="S17" s="22"/>
      <c r="T17" s="22"/>
      <c r="U17" s="22"/>
      <c r="V17" s="22"/>
    </row>
    <row r="18" spans="1:18" ht="15">
      <c r="A18" s="9"/>
      <c r="B18" s="10"/>
      <c r="C18" s="11"/>
      <c r="D18" s="11"/>
      <c r="E18" s="11"/>
      <c r="F18" s="11"/>
      <c r="G18" s="11"/>
      <c r="H18" s="11"/>
      <c r="I18" s="11"/>
      <c r="J18" s="11" t="s">
        <v>30</v>
      </c>
      <c r="K18" s="11"/>
      <c r="L18" s="12" t="s">
        <v>31</v>
      </c>
      <c r="M18" s="13">
        <v>38000</v>
      </c>
      <c r="N18" s="13">
        <v>38000</v>
      </c>
      <c r="O18" s="13">
        <v>61000</v>
      </c>
      <c r="P18" s="31">
        <v>23000</v>
      </c>
      <c r="R18" s="13">
        <v>32748.77</v>
      </c>
    </row>
    <row r="19" spans="1:22" ht="1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 t="s">
        <v>25</v>
      </c>
      <c r="L19" s="18" t="s">
        <v>31</v>
      </c>
      <c r="M19" s="19">
        <v>38000</v>
      </c>
      <c r="N19" s="19">
        <v>38000</v>
      </c>
      <c r="O19" s="19">
        <v>61000</v>
      </c>
      <c r="P19" s="21">
        <v>23000</v>
      </c>
      <c r="Q19" s="22"/>
      <c r="R19" s="19">
        <v>32748.77</v>
      </c>
      <c r="S19" s="22"/>
      <c r="T19" s="22"/>
      <c r="U19" s="22"/>
      <c r="V19" s="22"/>
    </row>
    <row r="20" spans="1:18" ht="15">
      <c r="A20" s="9"/>
      <c r="B20" s="10"/>
      <c r="C20" s="11"/>
      <c r="D20" s="11"/>
      <c r="E20" s="11"/>
      <c r="F20" s="11"/>
      <c r="G20" s="11"/>
      <c r="H20" s="11"/>
      <c r="I20" s="11"/>
      <c r="J20" s="11" t="s">
        <v>32</v>
      </c>
      <c r="K20" s="11"/>
      <c r="L20" s="12" t="s">
        <v>33</v>
      </c>
      <c r="M20" s="13">
        <v>18000</v>
      </c>
      <c r="N20" s="13">
        <v>18000</v>
      </c>
      <c r="O20" s="13">
        <v>21000</v>
      </c>
      <c r="P20" s="31">
        <v>3000</v>
      </c>
      <c r="R20" s="13">
        <v>16484.56</v>
      </c>
    </row>
    <row r="21" spans="1:22" ht="1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 t="s">
        <v>25</v>
      </c>
      <c r="L21" s="18" t="s">
        <v>33</v>
      </c>
      <c r="M21" s="19">
        <v>18000</v>
      </c>
      <c r="N21" s="19">
        <v>18000</v>
      </c>
      <c r="O21" s="19">
        <v>21000</v>
      </c>
      <c r="P21" s="21">
        <v>3000</v>
      </c>
      <c r="Q21" s="22"/>
      <c r="R21" s="19">
        <v>16484.56</v>
      </c>
      <c r="S21" s="22"/>
      <c r="T21" s="22"/>
      <c r="U21" s="22"/>
      <c r="V21" s="22"/>
    </row>
    <row r="22" spans="1:20" ht="15">
      <c r="A22" s="9"/>
      <c r="B22" s="10"/>
      <c r="C22" s="11"/>
      <c r="D22" s="11"/>
      <c r="E22" s="11"/>
      <c r="F22" s="11"/>
      <c r="G22" s="11"/>
      <c r="H22" s="11"/>
      <c r="I22" s="11" t="s">
        <v>30</v>
      </c>
      <c r="J22" s="11"/>
      <c r="K22" s="11"/>
      <c r="L22" s="12" t="s">
        <v>34</v>
      </c>
      <c r="M22" s="13">
        <v>21727000</v>
      </c>
      <c r="N22" s="13">
        <v>16227000</v>
      </c>
      <c r="O22" s="13">
        <v>16443800</v>
      </c>
      <c r="P22" s="31">
        <v>216800</v>
      </c>
      <c r="R22" s="13">
        <v>11278881.549999999</v>
      </c>
      <c r="T22" s="42">
        <v>0.0134</v>
      </c>
    </row>
    <row r="23" spans="1:18" ht="15">
      <c r="A23" s="9"/>
      <c r="B23" s="10"/>
      <c r="C23" s="11"/>
      <c r="D23" s="11"/>
      <c r="E23" s="11"/>
      <c r="F23" s="11"/>
      <c r="G23" s="11"/>
      <c r="H23" s="11"/>
      <c r="I23" s="11"/>
      <c r="J23" s="11" t="s">
        <v>22</v>
      </c>
      <c r="K23" s="11"/>
      <c r="L23" s="12" t="s">
        <v>35</v>
      </c>
      <c r="M23" s="13">
        <v>18760000</v>
      </c>
      <c r="N23" s="13">
        <v>12760000</v>
      </c>
      <c r="O23" s="13">
        <v>13000000</v>
      </c>
      <c r="P23" s="31">
        <v>240000</v>
      </c>
      <c r="R23" s="13">
        <v>8484841.95</v>
      </c>
    </row>
    <row r="24" spans="1:22" ht="1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 t="s">
        <v>25</v>
      </c>
      <c r="L24" s="18" t="s">
        <v>36</v>
      </c>
      <c r="M24" s="19">
        <v>9600000</v>
      </c>
      <c r="N24" s="19">
        <v>7600000</v>
      </c>
      <c r="O24" s="19">
        <v>8200000</v>
      </c>
      <c r="P24" s="21">
        <v>600000</v>
      </c>
      <c r="Q24" s="22"/>
      <c r="R24" s="19">
        <v>5192101.71</v>
      </c>
      <c r="S24" s="22"/>
      <c r="T24" s="22"/>
      <c r="U24" s="22"/>
      <c r="V24" s="22"/>
    </row>
    <row r="25" spans="1:22" ht="1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 t="s">
        <v>37</v>
      </c>
      <c r="L25" s="18" t="s">
        <v>38</v>
      </c>
      <c r="M25" s="19">
        <v>9160000</v>
      </c>
      <c r="N25" s="19">
        <v>5160000</v>
      </c>
      <c r="O25" s="19">
        <v>4800000</v>
      </c>
      <c r="P25" s="21">
        <v>-360000</v>
      </c>
      <c r="Q25" s="22"/>
      <c r="R25" s="19">
        <v>3292740.24</v>
      </c>
      <c r="S25" s="22"/>
      <c r="T25" s="22"/>
      <c r="U25" s="22"/>
      <c r="V25" s="22"/>
    </row>
    <row r="26" spans="1:18" ht="15">
      <c r="A26" s="9"/>
      <c r="B26" s="10"/>
      <c r="C26" s="11"/>
      <c r="D26" s="11"/>
      <c r="E26" s="11"/>
      <c r="F26" s="11"/>
      <c r="G26" s="11"/>
      <c r="H26" s="11"/>
      <c r="I26" s="11"/>
      <c r="J26" s="11" t="s">
        <v>20</v>
      </c>
      <c r="K26" s="11"/>
      <c r="L26" s="12" t="s">
        <v>39</v>
      </c>
      <c r="M26" s="13">
        <v>1800000</v>
      </c>
      <c r="N26" s="13">
        <v>2295000</v>
      </c>
      <c r="O26" s="13">
        <v>2200000</v>
      </c>
      <c r="P26" s="31">
        <v>-95000</v>
      </c>
      <c r="R26" s="13">
        <v>1992813.67</v>
      </c>
    </row>
    <row r="27" spans="1:22" ht="1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 t="s">
        <v>25</v>
      </c>
      <c r="L27" s="18" t="s">
        <v>39</v>
      </c>
      <c r="M27" s="19">
        <v>1800000</v>
      </c>
      <c r="N27" s="19">
        <v>2295000</v>
      </c>
      <c r="O27" s="19">
        <v>2200000</v>
      </c>
      <c r="P27" s="21">
        <v>-95000</v>
      </c>
      <c r="Q27" s="22"/>
      <c r="R27" s="19">
        <v>1992813.67</v>
      </c>
      <c r="S27" s="22"/>
      <c r="T27" s="22"/>
      <c r="U27" s="22"/>
      <c r="V27" s="22"/>
    </row>
    <row r="28" spans="1:18" ht="15">
      <c r="A28" s="9"/>
      <c r="B28" s="10"/>
      <c r="C28" s="11"/>
      <c r="D28" s="11"/>
      <c r="E28" s="11"/>
      <c r="F28" s="11"/>
      <c r="G28" s="11"/>
      <c r="H28" s="11"/>
      <c r="I28" s="11"/>
      <c r="J28" s="11" t="s">
        <v>32</v>
      </c>
      <c r="K28" s="11"/>
      <c r="L28" s="12" t="s">
        <v>40</v>
      </c>
      <c r="M28" s="23">
        <v>600000</v>
      </c>
      <c r="N28" s="23">
        <v>600000</v>
      </c>
      <c r="O28" s="23">
        <v>670000</v>
      </c>
      <c r="P28" s="32">
        <v>70000</v>
      </c>
      <c r="R28" s="23">
        <v>381546.56</v>
      </c>
    </row>
    <row r="29" spans="1:22" ht="1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 t="s">
        <v>25</v>
      </c>
      <c r="L29" s="18" t="s">
        <v>40</v>
      </c>
      <c r="M29" s="20">
        <v>600000</v>
      </c>
      <c r="N29" s="20">
        <v>600000</v>
      </c>
      <c r="O29" s="20">
        <v>670000</v>
      </c>
      <c r="P29" s="21">
        <v>70000</v>
      </c>
      <c r="Q29" s="22"/>
      <c r="R29" s="20">
        <v>381546.56</v>
      </c>
      <c r="S29" s="22"/>
      <c r="T29" s="22"/>
      <c r="U29" s="22"/>
      <c r="V29" s="22"/>
    </row>
    <row r="30" spans="1:18" ht="15">
      <c r="A30" s="9"/>
      <c r="B30" s="10"/>
      <c r="C30" s="11"/>
      <c r="D30" s="11"/>
      <c r="E30" s="11"/>
      <c r="F30" s="11"/>
      <c r="G30" s="11"/>
      <c r="H30" s="11"/>
      <c r="I30" s="11"/>
      <c r="J30" s="11" t="s">
        <v>41</v>
      </c>
      <c r="K30" s="11"/>
      <c r="L30" s="12" t="s">
        <v>42</v>
      </c>
      <c r="M30" s="13">
        <v>560000</v>
      </c>
      <c r="N30" s="13">
        <v>560000</v>
      </c>
      <c r="O30" s="13">
        <v>480000</v>
      </c>
      <c r="P30" s="31">
        <v>-80000</v>
      </c>
      <c r="R30" s="13">
        <v>410259.37</v>
      </c>
    </row>
    <row r="31" spans="1:22" ht="1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 t="s">
        <v>25</v>
      </c>
      <c r="L31" s="18" t="s">
        <v>42</v>
      </c>
      <c r="M31" s="19">
        <v>560000</v>
      </c>
      <c r="N31" s="19">
        <v>560000</v>
      </c>
      <c r="O31" s="19">
        <v>480000</v>
      </c>
      <c r="P31" s="21">
        <v>-80000</v>
      </c>
      <c r="Q31" s="22"/>
      <c r="R31" s="19">
        <v>410259.37</v>
      </c>
      <c r="S31" s="22"/>
      <c r="T31" s="22"/>
      <c r="U31" s="22"/>
      <c r="V31" s="22"/>
    </row>
    <row r="32" spans="1:18" ht="15">
      <c r="A32" s="9"/>
      <c r="B32" s="10"/>
      <c r="C32" s="11"/>
      <c r="D32" s="11"/>
      <c r="E32" s="11"/>
      <c r="F32" s="11"/>
      <c r="G32" s="11"/>
      <c r="H32" s="11"/>
      <c r="I32" s="11"/>
      <c r="J32" s="11" t="s">
        <v>43</v>
      </c>
      <c r="K32" s="11"/>
      <c r="L32" s="12" t="s">
        <v>44</v>
      </c>
      <c r="M32" s="13">
        <v>7000</v>
      </c>
      <c r="N32" s="13">
        <v>12000</v>
      </c>
      <c r="O32" s="13">
        <v>93800</v>
      </c>
      <c r="P32" s="31">
        <v>81800</v>
      </c>
      <c r="R32" s="13">
        <v>9420</v>
      </c>
    </row>
    <row r="33" spans="1:22" ht="1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 t="s">
        <v>25</v>
      </c>
      <c r="L33" s="18" t="s">
        <v>44</v>
      </c>
      <c r="M33" s="19">
        <v>7000</v>
      </c>
      <c r="N33" s="19">
        <v>12000</v>
      </c>
      <c r="O33" s="19">
        <v>93800</v>
      </c>
      <c r="P33" s="21">
        <v>81800</v>
      </c>
      <c r="Q33" s="22"/>
      <c r="R33" s="19">
        <v>9420</v>
      </c>
      <c r="S33" s="22"/>
      <c r="T33" s="22"/>
      <c r="U33" s="22"/>
      <c r="V33" s="22"/>
    </row>
    <row r="34" spans="1:20" ht="15">
      <c r="A34" s="9"/>
      <c r="B34" s="10"/>
      <c r="C34" s="11"/>
      <c r="D34" s="11"/>
      <c r="E34" s="11"/>
      <c r="F34" s="11"/>
      <c r="G34" s="11"/>
      <c r="H34" s="11"/>
      <c r="I34" s="11" t="s">
        <v>45</v>
      </c>
      <c r="J34" s="11"/>
      <c r="K34" s="11"/>
      <c r="L34" s="12" t="s">
        <v>46</v>
      </c>
      <c r="M34" s="13">
        <v>110000</v>
      </c>
      <c r="N34" s="13">
        <v>110000</v>
      </c>
      <c r="O34" s="13">
        <v>129000</v>
      </c>
      <c r="P34" s="31">
        <v>19000</v>
      </c>
      <c r="R34" s="13">
        <v>73711.41</v>
      </c>
      <c r="T34" s="42">
        <v>0.1727</v>
      </c>
    </row>
    <row r="35" spans="1:18" ht="15">
      <c r="A35" s="9"/>
      <c r="B35" s="10"/>
      <c r="C35" s="11"/>
      <c r="D35" s="11"/>
      <c r="E35" s="11"/>
      <c r="F35" s="11"/>
      <c r="G35" s="11"/>
      <c r="H35" s="11"/>
      <c r="I35" s="11"/>
      <c r="J35" s="11" t="s">
        <v>22</v>
      </c>
      <c r="K35" s="11"/>
      <c r="L35" s="12" t="s">
        <v>47</v>
      </c>
      <c r="M35" s="13">
        <v>110000</v>
      </c>
      <c r="N35" s="13">
        <v>110000</v>
      </c>
      <c r="O35" s="13">
        <v>129000</v>
      </c>
      <c r="P35" s="31">
        <v>19000</v>
      </c>
      <c r="R35" s="13">
        <v>73711.41</v>
      </c>
    </row>
    <row r="36" spans="1:22" ht="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 t="s">
        <v>25</v>
      </c>
      <c r="L36" s="18" t="s">
        <v>48</v>
      </c>
      <c r="M36" s="19">
        <v>110000</v>
      </c>
      <c r="N36" s="19">
        <v>110000</v>
      </c>
      <c r="O36" s="19">
        <v>129000</v>
      </c>
      <c r="P36" s="21">
        <v>19000</v>
      </c>
      <c r="Q36" s="22"/>
      <c r="R36" s="19">
        <v>73711.41</v>
      </c>
      <c r="S36" s="22"/>
      <c r="T36" s="22"/>
      <c r="U36" s="22"/>
      <c r="V36" s="22"/>
    </row>
    <row r="37" spans="1:20" ht="15">
      <c r="A37" s="9"/>
      <c r="B37" s="10"/>
      <c r="C37" s="11"/>
      <c r="D37" s="11"/>
      <c r="E37" s="11"/>
      <c r="F37" s="11"/>
      <c r="G37" s="11"/>
      <c r="H37" s="11"/>
      <c r="I37" s="11" t="s">
        <v>32</v>
      </c>
      <c r="J37" s="11"/>
      <c r="K37" s="11"/>
      <c r="L37" s="12" t="s">
        <v>49</v>
      </c>
      <c r="M37" s="13">
        <v>1100000</v>
      </c>
      <c r="N37" s="13">
        <v>6600000</v>
      </c>
      <c r="O37" s="13">
        <v>10500000</v>
      </c>
      <c r="P37" s="31">
        <v>3900000</v>
      </c>
      <c r="R37" s="13">
        <v>4420965.84</v>
      </c>
      <c r="T37" s="42">
        <v>0.5909</v>
      </c>
    </row>
    <row r="38" spans="1:18" ht="15">
      <c r="A38" s="9"/>
      <c r="B38" s="10"/>
      <c r="C38" s="11"/>
      <c r="D38" s="11"/>
      <c r="E38" s="11"/>
      <c r="F38" s="11"/>
      <c r="G38" s="11"/>
      <c r="H38" s="11"/>
      <c r="I38" s="11"/>
      <c r="J38" s="11" t="s">
        <v>22</v>
      </c>
      <c r="K38" s="11"/>
      <c r="L38" s="12" t="s">
        <v>50</v>
      </c>
      <c r="M38" s="13">
        <v>1100000</v>
      </c>
      <c r="N38" s="13">
        <v>6600000</v>
      </c>
      <c r="O38" s="13">
        <v>10500000</v>
      </c>
      <c r="P38" s="13">
        <v>3900000</v>
      </c>
      <c r="R38" s="13">
        <v>4420965.84</v>
      </c>
    </row>
    <row r="39" spans="1:18" ht="1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7" t="s">
        <v>166</v>
      </c>
      <c r="L39" s="18" t="s">
        <v>167</v>
      </c>
      <c r="M39" s="24">
        <v>0</v>
      </c>
      <c r="N39" s="24">
        <v>0</v>
      </c>
      <c r="O39" s="24">
        <v>8900000</v>
      </c>
      <c r="P39" s="21">
        <v>8900000</v>
      </c>
      <c r="R39" s="13"/>
    </row>
    <row r="40" spans="1:22" ht="15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 t="s">
        <v>51</v>
      </c>
      <c r="L40" s="18" t="s">
        <v>52</v>
      </c>
      <c r="M40" s="19">
        <v>1100000</v>
      </c>
      <c r="N40" s="19">
        <v>6600000</v>
      </c>
      <c r="O40" s="19">
        <v>1600000</v>
      </c>
      <c r="P40" s="21">
        <v>-5000000</v>
      </c>
      <c r="Q40" s="22"/>
      <c r="R40" s="19">
        <v>4420965.84</v>
      </c>
      <c r="S40" s="22"/>
      <c r="T40" s="22"/>
      <c r="U40" s="22"/>
      <c r="V40" s="22"/>
    </row>
    <row r="41" spans="1:20" ht="15">
      <c r="A41" s="9"/>
      <c r="B41" s="10"/>
      <c r="C41" s="11"/>
      <c r="D41" s="11"/>
      <c r="E41" s="11"/>
      <c r="F41" s="11"/>
      <c r="G41" s="11"/>
      <c r="H41" s="11" t="s">
        <v>37</v>
      </c>
      <c r="I41" s="11"/>
      <c r="J41" s="11"/>
      <c r="K41" s="11"/>
      <c r="L41" s="12" t="s">
        <v>53</v>
      </c>
      <c r="M41" s="13">
        <v>3511000</v>
      </c>
      <c r="N41" s="13">
        <v>3511000</v>
      </c>
      <c r="O41" s="13">
        <v>3565700</v>
      </c>
      <c r="P41" s="31">
        <v>54700</v>
      </c>
      <c r="Q41" s="1">
        <v>1.5579606949587013</v>
      </c>
      <c r="R41" s="13">
        <v>1538969.6300000001</v>
      </c>
      <c r="T41" s="42">
        <v>0.0156</v>
      </c>
    </row>
    <row r="42" spans="1:20" ht="15">
      <c r="A42" s="9"/>
      <c r="B42" s="10"/>
      <c r="C42" s="11"/>
      <c r="D42" s="11"/>
      <c r="E42" s="11"/>
      <c r="F42" s="11"/>
      <c r="G42" s="11"/>
      <c r="H42" s="11"/>
      <c r="I42" s="11" t="s">
        <v>22</v>
      </c>
      <c r="J42" s="11"/>
      <c r="K42" s="11"/>
      <c r="L42" s="12" t="s">
        <v>54</v>
      </c>
      <c r="M42" s="13">
        <v>56000</v>
      </c>
      <c r="N42" s="13">
        <v>56000</v>
      </c>
      <c r="O42" s="13">
        <v>56200</v>
      </c>
      <c r="P42" s="31">
        <v>200</v>
      </c>
      <c r="R42" s="13">
        <v>22237.809999999998</v>
      </c>
      <c r="T42" s="42">
        <v>0.0036</v>
      </c>
    </row>
    <row r="43" spans="1:18" ht="15">
      <c r="A43" s="9"/>
      <c r="B43" s="10"/>
      <c r="C43" s="11"/>
      <c r="D43" s="11"/>
      <c r="E43" s="11"/>
      <c r="F43" s="11"/>
      <c r="G43" s="11"/>
      <c r="H43" s="11"/>
      <c r="I43" s="11"/>
      <c r="J43" s="11" t="s">
        <v>22</v>
      </c>
      <c r="K43" s="11"/>
      <c r="L43" s="12" t="s">
        <v>55</v>
      </c>
      <c r="M43" s="13">
        <v>41000</v>
      </c>
      <c r="N43" s="13">
        <v>41000</v>
      </c>
      <c r="O43" s="13">
        <v>41200</v>
      </c>
      <c r="P43" s="31">
        <v>200</v>
      </c>
      <c r="R43" s="13">
        <v>16307.74</v>
      </c>
    </row>
    <row r="44" spans="1:22" ht="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 t="s">
        <v>25</v>
      </c>
      <c r="L44" s="18" t="s">
        <v>55</v>
      </c>
      <c r="M44" s="24">
        <v>41000</v>
      </c>
      <c r="N44" s="24">
        <v>41000</v>
      </c>
      <c r="O44" s="24">
        <v>41200</v>
      </c>
      <c r="P44" s="21">
        <v>200</v>
      </c>
      <c r="Q44" s="22"/>
      <c r="R44" s="24">
        <v>16307.74</v>
      </c>
      <c r="S44" s="22"/>
      <c r="T44" s="22"/>
      <c r="U44" s="22"/>
      <c r="V44" s="22"/>
    </row>
    <row r="45" spans="1:18" ht="15">
      <c r="A45" s="9"/>
      <c r="B45" s="10"/>
      <c r="C45" s="11"/>
      <c r="D45" s="11"/>
      <c r="E45" s="11"/>
      <c r="F45" s="11"/>
      <c r="G45" s="11"/>
      <c r="H45" s="11"/>
      <c r="I45" s="11"/>
      <c r="J45" s="11" t="s">
        <v>20</v>
      </c>
      <c r="K45" s="11"/>
      <c r="L45" s="12" t="s">
        <v>56</v>
      </c>
      <c r="M45" s="13">
        <v>15000</v>
      </c>
      <c r="N45" s="13">
        <v>15000</v>
      </c>
      <c r="O45" s="13">
        <v>15000</v>
      </c>
      <c r="P45" s="31">
        <v>0</v>
      </c>
      <c r="R45" s="13">
        <v>5930.07</v>
      </c>
    </row>
    <row r="46" spans="1:22" ht="1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 t="s">
        <v>25</v>
      </c>
      <c r="L46" s="18" t="s">
        <v>56</v>
      </c>
      <c r="M46" s="24">
        <v>15000</v>
      </c>
      <c r="N46" s="24">
        <v>15000</v>
      </c>
      <c r="O46" s="24">
        <v>15000</v>
      </c>
      <c r="P46" s="21">
        <v>0</v>
      </c>
      <c r="Q46" s="22"/>
      <c r="R46" s="24">
        <v>5930.07</v>
      </c>
      <c r="S46" s="22"/>
      <c r="T46" s="22"/>
      <c r="U46" s="22"/>
      <c r="V46" s="22"/>
    </row>
    <row r="47" spans="1:20" ht="15">
      <c r="A47" s="9"/>
      <c r="B47" s="10"/>
      <c r="C47" s="11"/>
      <c r="D47" s="11"/>
      <c r="E47" s="11"/>
      <c r="F47" s="11"/>
      <c r="G47" s="11"/>
      <c r="H47" s="11"/>
      <c r="I47" s="11" t="s">
        <v>30</v>
      </c>
      <c r="J47" s="11"/>
      <c r="K47" s="11"/>
      <c r="L47" s="12" t="s">
        <v>34</v>
      </c>
      <c r="M47" s="13">
        <v>3300000</v>
      </c>
      <c r="N47" s="13">
        <v>3300000</v>
      </c>
      <c r="O47" s="13">
        <v>3359000</v>
      </c>
      <c r="P47" s="31">
        <v>59000</v>
      </c>
      <c r="R47" s="13">
        <v>1491886.57</v>
      </c>
      <c r="T47" s="42">
        <v>0.0179</v>
      </c>
    </row>
    <row r="48" spans="1:18" ht="15">
      <c r="A48" s="9"/>
      <c r="B48" s="10"/>
      <c r="C48" s="11"/>
      <c r="D48" s="11"/>
      <c r="E48" s="11"/>
      <c r="F48" s="11"/>
      <c r="G48" s="11"/>
      <c r="H48" s="11"/>
      <c r="I48" s="11"/>
      <c r="J48" s="11" t="s">
        <v>22</v>
      </c>
      <c r="K48" s="11"/>
      <c r="L48" s="12" t="s">
        <v>55</v>
      </c>
      <c r="M48" s="13">
        <v>1950000</v>
      </c>
      <c r="N48" s="13">
        <v>1950000</v>
      </c>
      <c r="O48" s="13">
        <v>2005000</v>
      </c>
      <c r="P48" s="31">
        <v>55000</v>
      </c>
      <c r="R48" s="13">
        <v>891312.76</v>
      </c>
    </row>
    <row r="49" spans="1:22" ht="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 t="s">
        <v>25</v>
      </c>
      <c r="L49" s="18" t="s">
        <v>55</v>
      </c>
      <c r="M49" s="24">
        <v>1950000</v>
      </c>
      <c r="N49" s="24">
        <v>1950000</v>
      </c>
      <c r="O49" s="24">
        <v>2005000</v>
      </c>
      <c r="P49" s="21">
        <v>55000</v>
      </c>
      <c r="Q49" s="22"/>
      <c r="R49" s="24">
        <v>891312.76</v>
      </c>
      <c r="S49" s="22"/>
      <c r="T49" s="22"/>
      <c r="U49" s="22"/>
      <c r="V49" s="22"/>
    </row>
    <row r="50" spans="1:18" ht="15">
      <c r="A50" s="9"/>
      <c r="B50" s="10"/>
      <c r="C50" s="11"/>
      <c r="D50" s="11"/>
      <c r="E50" s="11"/>
      <c r="F50" s="11"/>
      <c r="G50" s="11"/>
      <c r="H50" s="11"/>
      <c r="I50" s="11"/>
      <c r="J50" s="11" t="s">
        <v>20</v>
      </c>
      <c r="K50" s="11"/>
      <c r="L50" s="12" t="s">
        <v>56</v>
      </c>
      <c r="M50" s="13">
        <v>1350000</v>
      </c>
      <c r="N50" s="13">
        <v>1350000</v>
      </c>
      <c r="O50" s="13">
        <v>1354000</v>
      </c>
      <c r="P50" s="31">
        <v>4000</v>
      </c>
      <c r="R50" s="13">
        <v>600573.81</v>
      </c>
    </row>
    <row r="51" spans="1:22" ht="15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 t="s">
        <v>25</v>
      </c>
      <c r="L51" s="18" t="s">
        <v>56</v>
      </c>
      <c r="M51" s="24">
        <v>1350000</v>
      </c>
      <c r="N51" s="24">
        <v>1350000</v>
      </c>
      <c r="O51" s="24">
        <v>1354000</v>
      </c>
      <c r="P51" s="21">
        <v>4000</v>
      </c>
      <c r="Q51" s="22"/>
      <c r="R51" s="24">
        <v>600573.81</v>
      </c>
      <c r="S51" s="22"/>
      <c r="T51" s="22"/>
      <c r="U51" s="22"/>
      <c r="V51" s="22"/>
    </row>
    <row r="52" spans="1:20" ht="15">
      <c r="A52" s="9"/>
      <c r="B52" s="10"/>
      <c r="C52" s="11"/>
      <c r="D52" s="11"/>
      <c r="E52" s="11"/>
      <c r="F52" s="11"/>
      <c r="G52" s="11"/>
      <c r="H52" s="11"/>
      <c r="I52" s="11" t="s">
        <v>45</v>
      </c>
      <c r="J52" s="11"/>
      <c r="K52" s="11"/>
      <c r="L52" s="12" t="s">
        <v>46</v>
      </c>
      <c r="M52" s="13">
        <v>15000</v>
      </c>
      <c r="N52" s="13">
        <v>15000</v>
      </c>
      <c r="O52" s="13">
        <v>17900</v>
      </c>
      <c r="P52" s="31">
        <v>2900</v>
      </c>
      <c r="R52" s="13">
        <v>7221</v>
      </c>
      <c r="T52" s="42">
        <v>0.1933</v>
      </c>
    </row>
    <row r="53" spans="1:18" ht="15">
      <c r="A53" s="9"/>
      <c r="B53" s="10"/>
      <c r="C53" s="11"/>
      <c r="D53" s="11"/>
      <c r="E53" s="11"/>
      <c r="F53" s="11"/>
      <c r="G53" s="11"/>
      <c r="H53" s="11"/>
      <c r="I53" s="11"/>
      <c r="J53" s="11" t="s">
        <v>22</v>
      </c>
      <c r="K53" s="11"/>
      <c r="L53" s="12" t="s">
        <v>55</v>
      </c>
      <c r="M53" s="13">
        <v>11000</v>
      </c>
      <c r="N53" s="13">
        <v>11000</v>
      </c>
      <c r="O53" s="13">
        <v>13100</v>
      </c>
      <c r="P53" s="31">
        <v>2100</v>
      </c>
      <c r="R53" s="13">
        <v>5295.42</v>
      </c>
    </row>
    <row r="54" spans="1:22" ht="1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 t="s">
        <v>25</v>
      </c>
      <c r="L54" s="18" t="s">
        <v>55</v>
      </c>
      <c r="M54" s="24">
        <v>11000</v>
      </c>
      <c r="N54" s="24">
        <v>11000</v>
      </c>
      <c r="O54" s="24">
        <v>13100</v>
      </c>
      <c r="P54" s="21">
        <v>2100</v>
      </c>
      <c r="Q54" s="22"/>
      <c r="R54" s="24">
        <v>5295.42</v>
      </c>
      <c r="S54" s="22"/>
      <c r="T54" s="22"/>
      <c r="U54" s="22"/>
      <c r="V54" s="22"/>
    </row>
    <row r="55" spans="1:18" ht="15">
      <c r="A55" s="9"/>
      <c r="B55" s="10"/>
      <c r="C55" s="11"/>
      <c r="D55" s="11"/>
      <c r="E55" s="11"/>
      <c r="F55" s="11"/>
      <c r="G55" s="11"/>
      <c r="H55" s="11"/>
      <c r="I55" s="11"/>
      <c r="J55" s="11" t="s">
        <v>20</v>
      </c>
      <c r="K55" s="11"/>
      <c r="L55" s="12" t="s">
        <v>56</v>
      </c>
      <c r="M55" s="13">
        <v>4000</v>
      </c>
      <c r="N55" s="13">
        <v>4000</v>
      </c>
      <c r="O55" s="13">
        <v>4800</v>
      </c>
      <c r="P55" s="31">
        <v>800</v>
      </c>
      <c r="R55" s="13">
        <v>1925.58</v>
      </c>
    </row>
    <row r="56" spans="1:22" ht="15">
      <c r="A56" s="15"/>
      <c r="B56" s="16"/>
      <c r="C56" s="17"/>
      <c r="D56" s="17"/>
      <c r="E56" s="17"/>
      <c r="F56" s="17"/>
      <c r="G56" s="17"/>
      <c r="H56" s="17"/>
      <c r="I56" s="17"/>
      <c r="J56" s="17"/>
      <c r="K56" s="17" t="s">
        <v>25</v>
      </c>
      <c r="L56" s="18" t="s">
        <v>56</v>
      </c>
      <c r="M56" s="24">
        <v>4000</v>
      </c>
      <c r="N56" s="24">
        <v>4000</v>
      </c>
      <c r="O56" s="24">
        <v>4800</v>
      </c>
      <c r="P56" s="21">
        <v>800</v>
      </c>
      <c r="Q56" s="22"/>
      <c r="R56" s="24">
        <v>1925.58</v>
      </c>
      <c r="S56" s="22"/>
      <c r="T56" s="22"/>
      <c r="U56" s="22"/>
      <c r="V56" s="22"/>
    </row>
    <row r="57" spans="1:20" ht="15">
      <c r="A57" s="9"/>
      <c r="B57" s="10"/>
      <c r="C57" s="11"/>
      <c r="D57" s="11"/>
      <c r="E57" s="11"/>
      <c r="F57" s="11"/>
      <c r="G57" s="11"/>
      <c r="H57" s="11"/>
      <c r="I57" s="11" t="s">
        <v>32</v>
      </c>
      <c r="J57" s="11"/>
      <c r="K57" s="11"/>
      <c r="L57" s="12" t="s">
        <v>49</v>
      </c>
      <c r="M57" s="13">
        <v>140000</v>
      </c>
      <c r="N57" s="13">
        <v>140000</v>
      </c>
      <c r="O57" s="13">
        <v>132600</v>
      </c>
      <c r="P57" s="31">
        <v>-7400</v>
      </c>
      <c r="R57" s="13">
        <v>17624.25</v>
      </c>
      <c r="T57" s="42">
        <v>-0.0529</v>
      </c>
    </row>
    <row r="58" spans="1:18" ht="15">
      <c r="A58" s="9"/>
      <c r="B58" s="10"/>
      <c r="C58" s="11"/>
      <c r="D58" s="11"/>
      <c r="E58" s="11"/>
      <c r="F58" s="11"/>
      <c r="G58" s="11"/>
      <c r="H58" s="11"/>
      <c r="I58" s="11"/>
      <c r="J58" s="11" t="s">
        <v>22</v>
      </c>
      <c r="K58" s="11"/>
      <c r="L58" s="12" t="s">
        <v>55</v>
      </c>
      <c r="M58" s="13">
        <v>104000</v>
      </c>
      <c r="N58" s="13">
        <v>104000</v>
      </c>
      <c r="O58" s="13">
        <v>98400</v>
      </c>
      <c r="P58" s="31">
        <v>-5600</v>
      </c>
      <c r="R58" s="13">
        <v>12452.67</v>
      </c>
    </row>
    <row r="59" spans="1:22" ht="15">
      <c r="A59" s="15"/>
      <c r="B59" s="16"/>
      <c r="C59" s="17"/>
      <c r="D59" s="17"/>
      <c r="E59" s="17"/>
      <c r="F59" s="17"/>
      <c r="G59" s="17"/>
      <c r="H59" s="17"/>
      <c r="I59" s="17"/>
      <c r="J59" s="17"/>
      <c r="K59" s="17" t="s">
        <v>25</v>
      </c>
      <c r="L59" s="18" t="s">
        <v>55</v>
      </c>
      <c r="M59" s="24">
        <v>104000</v>
      </c>
      <c r="N59" s="24">
        <v>104000</v>
      </c>
      <c r="O59" s="24">
        <v>98400</v>
      </c>
      <c r="P59" s="21">
        <v>-5600</v>
      </c>
      <c r="Q59" s="22"/>
      <c r="R59" s="24">
        <v>12452.67</v>
      </c>
      <c r="S59" s="22"/>
      <c r="T59" s="22"/>
      <c r="U59" s="22"/>
      <c r="V59" s="22"/>
    </row>
    <row r="60" spans="1:18" ht="15">
      <c r="A60" s="9"/>
      <c r="B60" s="10"/>
      <c r="C60" s="11"/>
      <c r="D60" s="11"/>
      <c r="E60" s="11"/>
      <c r="F60" s="11"/>
      <c r="G60" s="11"/>
      <c r="H60" s="11"/>
      <c r="I60" s="11"/>
      <c r="J60" s="11" t="s">
        <v>20</v>
      </c>
      <c r="K60" s="11"/>
      <c r="L60" s="12" t="s">
        <v>56</v>
      </c>
      <c r="M60" s="13">
        <v>36000</v>
      </c>
      <c r="N60" s="13">
        <v>36000</v>
      </c>
      <c r="O60" s="13">
        <v>34200</v>
      </c>
      <c r="P60" s="31">
        <v>-1800</v>
      </c>
      <c r="R60" s="13">
        <v>5171.58</v>
      </c>
    </row>
    <row r="61" spans="1:22" ht="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 t="s">
        <v>25</v>
      </c>
      <c r="L61" s="18" t="s">
        <v>56</v>
      </c>
      <c r="M61" s="24">
        <v>36000</v>
      </c>
      <c r="N61" s="24">
        <v>36000</v>
      </c>
      <c r="O61" s="24">
        <v>34200</v>
      </c>
      <c r="P61" s="21">
        <v>-1800</v>
      </c>
      <c r="Q61" s="22"/>
      <c r="R61" s="24">
        <v>5171.58</v>
      </c>
      <c r="S61" s="22"/>
      <c r="T61" s="22"/>
      <c r="U61" s="22"/>
      <c r="V61" s="22"/>
    </row>
    <row r="62" spans="1:20" ht="15">
      <c r="A62" s="9"/>
      <c r="B62" s="10"/>
      <c r="C62" s="11"/>
      <c r="D62" s="11"/>
      <c r="E62" s="11"/>
      <c r="F62" s="11"/>
      <c r="G62" s="11"/>
      <c r="H62" s="11" t="s">
        <v>57</v>
      </c>
      <c r="I62" s="11"/>
      <c r="J62" s="11"/>
      <c r="K62" s="11"/>
      <c r="L62" s="12" t="s">
        <v>58</v>
      </c>
      <c r="M62" s="13">
        <v>11927400</v>
      </c>
      <c r="N62" s="13">
        <v>11927400</v>
      </c>
      <c r="O62" s="13">
        <v>12435500</v>
      </c>
      <c r="P62" s="31">
        <v>508100</v>
      </c>
      <c r="Q62" s="1">
        <v>4.259939299428208</v>
      </c>
      <c r="R62" s="13">
        <v>9536408.940000001</v>
      </c>
      <c r="T62" s="42">
        <v>0.0426</v>
      </c>
    </row>
    <row r="63" spans="1:24" ht="15">
      <c r="A63" s="9"/>
      <c r="B63" s="10"/>
      <c r="C63" s="11"/>
      <c r="D63" s="11"/>
      <c r="E63" s="11"/>
      <c r="F63" s="11"/>
      <c r="G63" s="11"/>
      <c r="H63" s="11"/>
      <c r="I63" s="11" t="s">
        <v>20</v>
      </c>
      <c r="J63" s="11"/>
      <c r="K63" s="11"/>
      <c r="L63" s="12" t="s">
        <v>59</v>
      </c>
      <c r="M63" s="13">
        <v>1417900</v>
      </c>
      <c r="N63" s="13">
        <v>1417900</v>
      </c>
      <c r="O63" s="13">
        <v>1615500</v>
      </c>
      <c r="P63" s="31">
        <v>197600</v>
      </c>
      <c r="R63" s="13">
        <v>1209415.51</v>
      </c>
      <c r="T63" s="42">
        <v>0.1394</v>
      </c>
      <c r="U63" s="1">
        <v>1615555.26</v>
      </c>
      <c r="V63" s="44">
        <f>(N63/$N$62)</f>
        <v>0.11887754246524808</v>
      </c>
      <c r="W63" s="43">
        <v>0.1394</v>
      </c>
      <c r="X63" s="45">
        <f>V63*W63</f>
        <v>0.016571529419655583</v>
      </c>
    </row>
    <row r="64" spans="1:18" ht="15">
      <c r="A64" s="9"/>
      <c r="B64" s="10"/>
      <c r="C64" s="11"/>
      <c r="D64" s="11"/>
      <c r="E64" s="11"/>
      <c r="F64" s="11"/>
      <c r="G64" s="11"/>
      <c r="H64" s="11"/>
      <c r="I64" s="11"/>
      <c r="J64" s="11" t="s">
        <v>22</v>
      </c>
      <c r="K64" s="11"/>
      <c r="L64" s="12" t="s">
        <v>60</v>
      </c>
      <c r="M64" s="13">
        <v>77100</v>
      </c>
      <c r="N64" s="13">
        <v>77100</v>
      </c>
      <c r="O64" s="13">
        <v>88700</v>
      </c>
      <c r="P64" s="31">
        <v>11600</v>
      </c>
      <c r="R64" s="13">
        <v>59785.47</v>
      </c>
    </row>
    <row r="65" spans="1:22" ht="1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17" t="s">
        <v>25</v>
      </c>
      <c r="L65" s="18" t="s">
        <v>61</v>
      </c>
      <c r="M65" s="24">
        <v>75000</v>
      </c>
      <c r="N65" s="24">
        <v>75000</v>
      </c>
      <c r="O65" s="24">
        <v>85000</v>
      </c>
      <c r="P65" s="21">
        <v>10000</v>
      </c>
      <c r="Q65" s="22"/>
      <c r="R65" s="24">
        <v>58288.83</v>
      </c>
      <c r="S65" s="22"/>
      <c r="T65" s="22"/>
      <c r="U65" s="22"/>
      <c r="V65" s="22"/>
    </row>
    <row r="66" spans="1:22" ht="15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 t="s">
        <v>37</v>
      </c>
      <c r="L66" s="18" t="s">
        <v>62</v>
      </c>
      <c r="M66" s="24">
        <v>700</v>
      </c>
      <c r="N66" s="24">
        <v>700</v>
      </c>
      <c r="O66" s="24">
        <v>700</v>
      </c>
      <c r="P66" s="21">
        <v>0</v>
      </c>
      <c r="Q66" s="22"/>
      <c r="R66" s="24">
        <v>496.64</v>
      </c>
      <c r="S66" s="22"/>
      <c r="T66" s="22"/>
      <c r="U66" s="22"/>
      <c r="V66" s="22"/>
    </row>
    <row r="67" spans="1:20" ht="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 t="s">
        <v>57</v>
      </c>
      <c r="L67" s="18" t="s">
        <v>63</v>
      </c>
      <c r="M67" s="24">
        <v>1250</v>
      </c>
      <c r="N67" s="24">
        <v>1250</v>
      </c>
      <c r="O67" s="24">
        <v>0</v>
      </c>
      <c r="P67" s="21">
        <v>-1250</v>
      </c>
      <c r="Q67" s="22"/>
      <c r="R67" s="24">
        <v>850</v>
      </c>
      <c r="S67" s="22"/>
      <c r="T67" s="22"/>
    </row>
    <row r="68" spans="1:22" ht="15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 t="s">
        <v>64</v>
      </c>
      <c r="L68" s="18" t="s">
        <v>65</v>
      </c>
      <c r="M68" s="24">
        <v>150</v>
      </c>
      <c r="N68" s="24">
        <v>150</v>
      </c>
      <c r="O68" s="24">
        <v>3000</v>
      </c>
      <c r="P68" s="21">
        <v>2850</v>
      </c>
      <c r="Q68" s="22"/>
      <c r="R68" s="24">
        <v>150</v>
      </c>
      <c r="S68" s="22"/>
      <c r="T68" s="22"/>
      <c r="U68" s="22"/>
      <c r="V68" s="22"/>
    </row>
    <row r="69" spans="1:18" ht="15">
      <c r="A69" s="9"/>
      <c r="B69" s="10"/>
      <c r="C69" s="11"/>
      <c r="D69" s="11"/>
      <c r="E69" s="11"/>
      <c r="F69" s="11"/>
      <c r="G69" s="11"/>
      <c r="H69" s="11"/>
      <c r="I69" s="11"/>
      <c r="J69" s="11" t="s">
        <v>20</v>
      </c>
      <c r="K69" s="11"/>
      <c r="L69" s="12" t="s">
        <v>66</v>
      </c>
      <c r="M69" s="13">
        <v>27000</v>
      </c>
      <c r="N69" s="13">
        <v>27000</v>
      </c>
      <c r="O69" s="13">
        <v>30000</v>
      </c>
      <c r="P69" s="31">
        <v>3000</v>
      </c>
      <c r="R69" s="13">
        <v>16864.2</v>
      </c>
    </row>
    <row r="70" spans="1:22" ht="15">
      <c r="A70" s="15"/>
      <c r="B70" s="16"/>
      <c r="C70" s="17"/>
      <c r="D70" s="17"/>
      <c r="E70" s="17"/>
      <c r="F70" s="17"/>
      <c r="G70" s="17"/>
      <c r="H70" s="17"/>
      <c r="I70" s="17"/>
      <c r="J70" s="17"/>
      <c r="K70" s="17" t="s">
        <v>25</v>
      </c>
      <c r="L70" s="18" t="s">
        <v>67</v>
      </c>
      <c r="M70" s="24">
        <v>17000</v>
      </c>
      <c r="N70" s="24">
        <v>17000</v>
      </c>
      <c r="O70" s="24">
        <v>18000</v>
      </c>
      <c r="P70" s="21">
        <v>1000</v>
      </c>
      <c r="Q70" s="22"/>
      <c r="R70" s="24">
        <v>9263.9</v>
      </c>
      <c r="S70" s="22"/>
      <c r="T70" s="22"/>
      <c r="U70" s="22"/>
      <c r="V70" s="22"/>
    </row>
    <row r="71" spans="1:22" ht="15">
      <c r="A71" s="15"/>
      <c r="B71" s="16"/>
      <c r="C71" s="17"/>
      <c r="D71" s="17"/>
      <c r="E71" s="17"/>
      <c r="F71" s="17"/>
      <c r="G71" s="17"/>
      <c r="H71" s="17"/>
      <c r="I71" s="17"/>
      <c r="J71" s="17"/>
      <c r="K71" s="17" t="s">
        <v>37</v>
      </c>
      <c r="L71" s="18" t="s">
        <v>68</v>
      </c>
      <c r="M71" s="24">
        <v>10000</v>
      </c>
      <c r="N71" s="24">
        <v>10000</v>
      </c>
      <c r="O71" s="24">
        <v>12000</v>
      </c>
      <c r="P71" s="21">
        <v>2000</v>
      </c>
      <c r="Q71" s="22"/>
      <c r="R71" s="24">
        <v>7600.3</v>
      </c>
      <c r="S71" s="22"/>
      <c r="T71" s="22"/>
      <c r="U71" s="22"/>
      <c r="V71" s="22"/>
    </row>
    <row r="72" spans="1:18" ht="15">
      <c r="A72" s="9"/>
      <c r="B72" s="10"/>
      <c r="C72" s="11"/>
      <c r="D72" s="11"/>
      <c r="E72" s="11"/>
      <c r="F72" s="11"/>
      <c r="G72" s="11"/>
      <c r="H72" s="11"/>
      <c r="I72" s="11"/>
      <c r="J72" s="11" t="s">
        <v>30</v>
      </c>
      <c r="K72" s="11"/>
      <c r="L72" s="12" t="s">
        <v>69</v>
      </c>
      <c r="M72" s="13">
        <v>790150</v>
      </c>
      <c r="N72" s="13">
        <v>790150</v>
      </c>
      <c r="O72" s="13">
        <v>950200</v>
      </c>
      <c r="P72" s="31">
        <v>160050</v>
      </c>
      <c r="R72" s="13">
        <v>634455.2</v>
      </c>
    </row>
    <row r="73" spans="1:22" ht="1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 t="s">
        <v>25</v>
      </c>
      <c r="L73" s="18" t="s">
        <v>70</v>
      </c>
      <c r="M73" s="24">
        <v>150</v>
      </c>
      <c r="N73" s="24">
        <v>150</v>
      </c>
      <c r="O73" s="24">
        <v>200</v>
      </c>
      <c r="P73" s="21">
        <v>50</v>
      </c>
      <c r="Q73" s="22"/>
      <c r="R73" s="24">
        <v>50</v>
      </c>
      <c r="S73" s="22"/>
      <c r="T73" s="22"/>
      <c r="U73" s="22"/>
      <c r="V73" s="22"/>
    </row>
    <row r="74" spans="1:22" ht="15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 t="s">
        <v>37</v>
      </c>
      <c r="L74" s="18" t="s">
        <v>71</v>
      </c>
      <c r="M74" s="24">
        <v>210000</v>
      </c>
      <c r="N74" s="24">
        <v>210000</v>
      </c>
      <c r="O74" s="24">
        <v>230000</v>
      </c>
      <c r="P74" s="21">
        <v>20000</v>
      </c>
      <c r="Q74" s="22"/>
      <c r="R74" s="24">
        <v>174669.49</v>
      </c>
      <c r="S74" s="22"/>
      <c r="T74" s="22"/>
      <c r="U74" s="22"/>
      <c r="V74" s="22"/>
    </row>
    <row r="75" spans="1:22" ht="15">
      <c r="A75" s="15"/>
      <c r="B75" s="16"/>
      <c r="C75" s="17"/>
      <c r="D75" s="17"/>
      <c r="E75" s="17"/>
      <c r="F75" s="17"/>
      <c r="G75" s="17"/>
      <c r="H75" s="17"/>
      <c r="I75" s="17"/>
      <c r="J75" s="17"/>
      <c r="K75" s="17" t="s">
        <v>57</v>
      </c>
      <c r="L75" s="18" t="s">
        <v>72</v>
      </c>
      <c r="M75" s="24">
        <v>580000</v>
      </c>
      <c r="N75" s="24">
        <v>580000</v>
      </c>
      <c r="O75" s="24">
        <v>720000</v>
      </c>
      <c r="P75" s="21">
        <v>140000</v>
      </c>
      <c r="Q75" s="22"/>
      <c r="R75" s="24">
        <v>459735.71</v>
      </c>
      <c r="S75" s="22"/>
      <c r="T75" s="22"/>
      <c r="U75" s="22"/>
      <c r="V75" s="22"/>
    </row>
    <row r="76" spans="1:18" ht="15">
      <c r="A76" s="9"/>
      <c r="B76" s="10"/>
      <c r="C76" s="11"/>
      <c r="D76" s="11"/>
      <c r="E76" s="11"/>
      <c r="F76" s="11"/>
      <c r="G76" s="11"/>
      <c r="H76" s="11"/>
      <c r="I76" s="11"/>
      <c r="J76" s="11" t="s">
        <v>32</v>
      </c>
      <c r="K76" s="11"/>
      <c r="L76" s="12" t="s">
        <v>73</v>
      </c>
      <c r="M76" s="13">
        <v>20500</v>
      </c>
      <c r="N76" s="13">
        <v>20500</v>
      </c>
      <c r="O76" s="13">
        <v>21000</v>
      </c>
      <c r="P76" s="31">
        <v>500</v>
      </c>
      <c r="R76" s="13">
        <v>18959.83</v>
      </c>
    </row>
    <row r="77" spans="1:22" ht="15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 t="s">
        <v>25</v>
      </c>
      <c r="L77" s="18" t="s">
        <v>74</v>
      </c>
      <c r="M77" s="24">
        <v>20500</v>
      </c>
      <c r="N77" s="24">
        <v>20500</v>
      </c>
      <c r="O77" s="24">
        <v>21000</v>
      </c>
      <c r="P77" s="21">
        <v>500</v>
      </c>
      <c r="Q77" s="22"/>
      <c r="R77" s="24">
        <v>18959.83</v>
      </c>
      <c r="S77" s="22"/>
      <c r="T77" s="22"/>
      <c r="U77" s="22"/>
      <c r="V77" s="22"/>
    </row>
    <row r="78" spans="1:18" ht="15">
      <c r="A78" s="9"/>
      <c r="B78" s="10"/>
      <c r="C78" s="11"/>
      <c r="D78" s="11"/>
      <c r="E78" s="11"/>
      <c r="F78" s="11"/>
      <c r="G78" s="11"/>
      <c r="H78" s="11"/>
      <c r="I78" s="11"/>
      <c r="J78" s="11">
        <v>6</v>
      </c>
      <c r="K78" s="11"/>
      <c r="L78" s="12" t="s">
        <v>75</v>
      </c>
      <c r="M78" s="14">
        <v>482150</v>
      </c>
      <c r="N78" s="14">
        <v>482150</v>
      </c>
      <c r="O78" s="14">
        <v>501600</v>
      </c>
      <c r="P78" s="33">
        <v>19450</v>
      </c>
      <c r="R78" s="14">
        <v>460644.28</v>
      </c>
    </row>
    <row r="79" spans="1:22" ht="15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 t="s">
        <v>25</v>
      </c>
      <c r="L79" s="18" t="s">
        <v>76</v>
      </c>
      <c r="M79" s="24">
        <v>150</v>
      </c>
      <c r="N79" s="24">
        <v>150</v>
      </c>
      <c r="O79" s="24">
        <v>600</v>
      </c>
      <c r="P79" s="21">
        <v>450</v>
      </c>
      <c r="Q79" s="22"/>
      <c r="R79" s="24">
        <v>0</v>
      </c>
      <c r="S79" s="22"/>
      <c r="T79" s="22"/>
      <c r="U79" s="22"/>
      <c r="V79" s="22"/>
    </row>
    <row r="80" spans="1:22" ht="15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 t="s">
        <v>57</v>
      </c>
      <c r="L80" s="18" t="s">
        <v>77</v>
      </c>
      <c r="M80" s="24">
        <v>481000</v>
      </c>
      <c r="N80" s="24">
        <v>481000</v>
      </c>
      <c r="O80" s="24">
        <v>500000</v>
      </c>
      <c r="P80" s="21">
        <v>19000</v>
      </c>
      <c r="Q80" s="22"/>
      <c r="R80" s="24">
        <v>459735.71</v>
      </c>
      <c r="S80" s="22"/>
      <c r="T80" s="22"/>
      <c r="U80" s="22"/>
      <c r="V80" s="22"/>
    </row>
    <row r="81" spans="1:22" ht="15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 t="s">
        <v>51</v>
      </c>
      <c r="L81" s="18" t="s">
        <v>78</v>
      </c>
      <c r="M81" s="24">
        <v>1000</v>
      </c>
      <c r="N81" s="24">
        <v>1000</v>
      </c>
      <c r="O81" s="24">
        <v>1000</v>
      </c>
      <c r="P81" s="21">
        <v>0</v>
      </c>
      <c r="Q81" s="22"/>
      <c r="R81" s="24">
        <v>908.57</v>
      </c>
      <c r="S81" s="22"/>
      <c r="T81" s="22"/>
      <c r="U81" s="22"/>
      <c r="V81" s="22"/>
    </row>
    <row r="82" spans="1:18" ht="15">
      <c r="A82" s="9"/>
      <c r="B82" s="10"/>
      <c r="C82" s="11"/>
      <c r="D82" s="11"/>
      <c r="E82" s="11"/>
      <c r="F82" s="11"/>
      <c r="G82" s="11"/>
      <c r="H82" s="11"/>
      <c r="I82" s="11"/>
      <c r="J82" s="11" t="s">
        <v>43</v>
      </c>
      <c r="K82" s="11"/>
      <c r="L82" s="12" t="s">
        <v>79</v>
      </c>
      <c r="M82" s="13">
        <v>21000</v>
      </c>
      <c r="N82" s="13">
        <v>21000</v>
      </c>
      <c r="O82" s="13">
        <v>24000</v>
      </c>
      <c r="P82" s="31">
        <v>3000</v>
      </c>
      <c r="R82" s="13">
        <v>18706.53</v>
      </c>
    </row>
    <row r="83" spans="1:22" ht="15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 t="s">
        <v>51</v>
      </c>
      <c r="L83" s="18" t="s">
        <v>79</v>
      </c>
      <c r="M83" s="24">
        <v>21000</v>
      </c>
      <c r="N83" s="24">
        <v>21000</v>
      </c>
      <c r="O83" s="24">
        <v>24000</v>
      </c>
      <c r="P83" s="21">
        <v>3000</v>
      </c>
      <c r="Q83" s="22"/>
      <c r="R83" s="24">
        <v>18706.53</v>
      </c>
      <c r="S83" s="22"/>
      <c r="T83" s="22"/>
      <c r="U83" s="22"/>
      <c r="V83" s="22"/>
    </row>
    <row r="84" spans="1:24" ht="15">
      <c r="A84" s="9"/>
      <c r="B84" s="10"/>
      <c r="C84" s="11"/>
      <c r="D84" s="11"/>
      <c r="E84" s="11"/>
      <c r="F84" s="11"/>
      <c r="G84" s="11"/>
      <c r="H84" s="11"/>
      <c r="I84" s="11" t="s">
        <v>30</v>
      </c>
      <c r="J84" s="11"/>
      <c r="K84" s="11"/>
      <c r="L84" s="12" t="s">
        <v>80</v>
      </c>
      <c r="M84" s="13">
        <v>71000</v>
      </c>
      <c r="N84" s="13">
        <v>71000</v>
      </c>
      <c r="O84" s="13">
        <v>75000</v>
      </c>
      <c r="P84" s="31">
        <v>4000</v>
      </c>
      <c r="R84" s="13">
        <v>50939.8</v>
      </c>
      <c r="T84" s="42">
        <v>0.0563</v>
      </c>
      <c r="U84" s="1">
        <v>74997.3</v>
      </c>
      <c r="V84" s="44">
        <f>(N84/$N$62)</f>
        <v>0.005952680382983718</v>
      </c>
      <c r="W84" s="43">
        <v>0.0563</v>
      </c>
      <c r="X84" s="45">
        <f>V84*W84</f>
        <v>0.00033513590556198333</v>
      </c>
    </row>
    <row r="85" spans="1:18" ht="15">
      <c r="A85" s="9"/>
      <c r="B85" s="10"/>
      <c r="C85" s="11"/>
      <c r="D85" s="11"/>
      <c r="E85" s="11"/>
      <c r="F85" s="11"/>
      <c r="G85" s="11"/>
      <c r="H85" s="11"/>
      <c r="I85" s="11"/>
      <c r="J85" s="11" t="s">
        <v>22</v>
      </c>
      <c r="K85" s="11"/>
      <c r="L85" s="12" t="s">
        <v>81</v>
      </c>
      <c r="M85" s="13">
        <v>6000</v>
      </c>
      <c r="N85" s="13">
        <v>6000</v>
      </c>
      <c r="O85" s="13">
        <v>10000</v>
      </c>
      <c r="P85" s="31">
        <v>4000</v>
      </c>
      <c r="R85" s="13">
        <v>5777.73</v>
      </c>
    </row>
    <row r="86" spans="1:22" ht="15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 t="s">
        <v>25</v>
      </c>
      <c r="L86" s="18" t="s">
        <v>81</v>
      </c>
      <c r="M86" s="24">
        <v>6000</v>
      </c>
      <c r="N86" s="24">
        <v>6000</v>
      </c>
      <c r="O86" s="24">
        <v>10000</v>
      </c>
      <c r="P86" s="21">
        <v>4000</v>
      </c>
      <c r="Q86" s="22"/>
      <c r="R86" s="24">
        <v>5777.73</v>
      </c>
      <c r="S86" s="22"/>
      <c r="T86" s="22"/>
      <c r="U86" s="22"/>
      <c r="V86" s="22"/>
    </row>
    <row r="87" spans="1:18" ht="15">
      <c r="A87" s="9"/>
      <c r="B87" s="10"/>
      <c r="C87" s="11"/>
      <c r="D87" s="11"/>
      <c r="E87" s="11"/>
      <c r="F87" s="11"/>
      <c r="G87" s="11"/>
      <c r="H87" s="11"/>
      <c r="I87" s="11"/>
      <c r="J87" s="11" t="s">
        <v>30</v>
      </c>
      <c r="K87" s="11"/>
      <c r="L87" s="12" t="s">
        <v>82</v>
      </c>
      <c r="M87" s="13">
        <v>65000</v>
      </c>
      <c r="N87" s="13">
        <v>65000</v>
      </c>
      <c r="O87" s="13">
        <v>65000</v>
      </c>
      <c r="P87" s="31">
        <v>0</v>
      </c>
      <c r="R87" s="13">
        <v>45162.07</v>
      </c>
    </row>
    <row r="88" spans="1:22" ht="15">
      <c r="A88" s="15"/>
      <c r="B88" s="16"/>
      <c r="C88" s="17"/>
      <c r="D88" s="17"/>
      <c r="E88" s="17"/>
      <c r="F88" s="17"/>
      <c r="G88" s="17"/>
      <c r="H88" s="17"/>
      <c r="I88" s="17"/>
      <c r="J88" s="17"/>
      <c r="K88" s="17" t="s">
        <v>25</v>
      </c>
      <c r="L88" s="18" t="s">
        <v>82</v>
      </c>
      <c r="M88" s="24">
        <v>65000</v>
      </c>
      <c r="N88" s="24">
        <v>65000</v>
      </c>
      <c r="O88" s="24">
        <v>65000</v>
      </c>
      <c r="P88" s="21">
        <v>0</v>
      </c>
      <c r="Q88" s="22"/>
      <c r="R88" s="24">
        <v>45162.07</v>
      </c>
      <c r="S88" s="22"/>
      <c r="T88" s="22"/>
      <c r="U88" s="22"/>
      <c r="V88" s="22"/>
    </row>
    <row r="89" spans="1:24" ht="15">
      <c r="A89" s="9"/>
      <c r="B89" s="10"/>
      <c r="C89" s="11"/>
      <c r="D89" s="11"/>
      <c r="E89" s="11"/>
      <c r="F89" s="11"/>
      <c r="G89" s="11"/>
      <c r="H89" s="11"/>
      <c r="I89" s="11" t="s">
        <v>45</v>
      </c>
      <c r="J89" s="11"/>
      <c r="K89" s="11"/>
      <c r="L89" s="12" t="s">
        <v>83</v>
      </c>
      <c r="M89" s="13">
        <v>3979000</v>
      </c>
      <c r="N89" s="13">
        <v>3979000</v>
      </c>
      <c r="O89" s="13">
        <v>4029000</v>
      </c>
      <c r="P89" s="31">
        <v>50000</v>
      </c>
      <c r="R89" s="13">
        <v>3268486.73</v>
      </c>
      <c r="T89" s="42">
        <v>0.0126</v>
      </c>
      <c r="U89" s="1">
        <v>4029135.4</v>
      </c>
      <c r="V89" s="44">
        <f>(N89/$N$62)</f>
        <v>0.33360162315341146</v>
      </c>
      <c r="W89" s="43">
        <v>0.0126</v>
      </c>
      <c r="X89" s="45">
        <f>V89*W89</f>
        <v>0.004203380451732985</v>
      </c>
    </row>
    <row r="90" spans="1:18" ht="15">
      <c r="A90" s="9"/>
      <c r="B90" s="10"/>
      <c r="C90" s="11"/>
      <c r="D90" s="11"/>
      <c r="E90" s="11"/>
      <c r="F90" s="11"/>
      <c r="G90" s="11"/>
      <c r="H90" s="11"/>
      <c r="I90" s="11"/>
      <c r="J90" s="11" t="s">
        <v>20</v>
      </c>
      <c r="K90" s="11"/>
      <c r="L90" s="12" t="s">
        <v>84</v>
      </c>
      <c r="M90" s="13">
        <v>26000</v>
      </c>
      <c r="N90" s="13">
        <v>26000</v>
      </c>
      <c r="O90" s="13">
        <v>26000</v>
      </c>
      <c r="P90" s="31">
        <v>0</v>
      </c>
      <c r="Q90" s="26"/>
      <c r="R90" s="13">
        <v>18052.07</v>
      </c>
    </row>
    <row r="91" spans="1:22" ht="15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 t="s">
        <v>37</v>
      </c>
      <c r="L91" s="18" t="s">
        <v>85</v>
      </c>
      <c r="M91" s="24">
        <v>25000</v>
      </c>
      <c r="N91" s="24">
        <v>25000</v>
      </c>
      <c r="O91" s="24">
        <v>25000</v>
      </c>
      <c r="P91" s="21">
        <v>0</v>
      </c>
      <c r="Q91" s="22"/>
      <c r="R91" s="24">
        <v>18052.07</v>
      </c>
      <c r="S91" s="22"/>
      <c r="T91" s="22"/>
      <c r="U91" s="22"/>
      <c r="V91" s="22"/>
    </row>
    <row r="92" spans="1:22" ht="15">
      <c r="A92" s="15"/>
      <c r="B92" s="16"/>
      <c r="C92" s="17"/>
      <c r="D92" s="17"/>
      <c r="E92" s="17"/>
      <c r="F92" s="17"/>
      <c r="G92" s="17"/>
      <c r="H92" s="17"/>
      <c r="I92" s="17"/>
      <c r="J92" s="17"/>
      <c r="K92" s="17" t="s">
        <v>51</v>
      </c>
      <c r="L92" s="18" t="s">
        <v>86</v>
      </c>
      <c r="M92" s="24">
        <v>1000</v>
      </c>
      <c r="N92" s="24">
        <v>1000</v>
      </c>
      <c r="O92" s="24">
        <v>1000</v>
      </c>
      <c r="P92" s="21">
        <v>0</v>
      </c>
      <c r="Q92" s="22"/>
      <c r="R92" s="24">
        <v>0</v>
      </c>
      <c r="S92" s="22"/>
      <c r="T92" s="22"/>
      <c r="U92" s="22"/>
      <c r="V92" s="22"/>
    </row>
    <row r="93" spans="1:18" ht="15">
      <c r="A93" s="9"/>
      <c r="B93" s="10"/>
      <c r="C93" s="11"/>
      <c r="D93" s="11"/>
      <c r="E93" s="11"/>
      <c r="F93" s="11"/>
      <c r="G93" s="11"/>
      <c r="H93" s="11"/>
      <c r="I93" s="11"/>
      <c r="J93" s="11" t="s">
        <v>30</v>
      </c>
      <c r="K93" s="11"/>
      <c r="L93" s="12" t="s">
        <v>87</v>
      </c>
      <c r="M93" s="13">
        <v>3953000</v>
      </c>
      <c r="N93" s="13">
        <v>3953000</v>
      </c>
      <c r="O93" s="13">
        <v>4003000</v>
      </c>
      <c r="P93" s="31">
        <v>50000</v>
      </c>
      <c r="R93" s="13">
        <v>3250434.66</v>
      </c>
    </row>
    <row r="94" spans="1:22" ht="15">
      <c r="A94" s="15"/>
      <c r="B94" s="16"/>
      <c r="C94" s="17"/>
      <c r="D94" s="17"/>
      <c r="E94" s="17"/>
      <c r="F94" s="17"/>
      <c r="G94" s="17"/>
      <c r="H94" s="17"/>
      <c r="I94" s="17"/>
      <c r="J94" s="17"/>
      <c r="K94" s="17" t="s">
        <v>25</v>
      </c>
      <c r="L94" s="18" t="s">
        <v>88</v>
      </c>
      <c r="M94" s="24">
        <v>3950000</v>
      </c>
      <c r="N94" s="24">
        <v>3950000</v>
      </c>
      <c r="O94" s="24">
        <v>4000000</v>
      </c>
      <c r="P94" s="21">
        <v>50000</v>
      </c>
      <c r="Q94" s="22"/>
      <c r="R94" s="24">
        <v>3248000</v>
      </c>
      <c r="S94" s="22"/>
      <c r="T94" s="22"/>
      <c r="U94" s="22"/>
      <c r="V94" s="22"/>
    </row>
    <row r="95" spans="1:22" ht="15">
      <c r="A95" s="15"/>
      <c r="B95" s="16"/>
      <c r="C95" s="17"/>
      <c r="D95" s="17"/>
      <c r="E95" s="17"/>
      <c r="F95" s="17"/>
      <c r="G95" s="17"/>
      <c r="H95" s="17"/>
      <c r="I95" s="17"/>
      <c r="J95" s="17"/>
      <c r="K95" s="17" t="s">
        <v>37</v>
      </c>
      <c r="L95" s="18" t="s">
        <v>89</v>
      </c>
      <c r="M95" s="24">
        <v>3000</v>
      </c>
      <c r="N95" s="24">
        <v>3000</v>
      </c>
      <c r="O95" s="24">
        <v>3000</v>
      </c>
      <c r="P95" s="21">
        <v>0</v>
      </c>
      <c r="Q95" s="22"/>
      <c r="R95" s="24">
        <v>2434.66</v>
      </c>
      <c r="S95" s="22"/>
      <c r="T95" s="22"/>
      <c r="U95" s="22"/>
      <c r="V95" s="22"/>
    </row>
    <row r="96" spans="1:24" ht="15">
      <c r="A96" s="9"/>
      <c r="B96" s="10"/>
      <c r="C96" s="11"/>
      <c r="D96" s="11"/>
      <c r="E96" s="11"/>
      <c r="F96" s="11"/>
      <c r="G96" s="11"/>
      <c r="H96" s="11"/>
      <c r="I96" s="11" t="s">
        <v>32</v>
      </c>
      <c r="J96" s="11"/>
      <c r="K96" s="11"/>
      <c r="L96" s="12" t="s">
        <v>90</v>
      </c>
      <c r="M96" s="13">
        <v>5917500</v>
      </c>
      <c r="N96" s="13">
        <v>5917500</v>
      </c>
      <c r="O96" s="13">
        <v>6139000</v>
      </c>
      <c r="P96" s="31">
        <v>221500</v>
      </c>
      <c r="R96" s="13">
        <v>4613797.5600000005</v>
      </c>
      <c r="T96" s="42">
        <v>0.0374</v>
      </c>
      <c r="U96" s="1">
        <v>6138814.5</v>
      </c>
      <c r="V96" s="44">
        <f>(N96/$N$62)</f>
        <v>0.49612656572262187</v>
      </c>
      <c r="W96" s="43">
        <v>0.0374</v>
      </c>
      <c r="X96" s="45">
        <f>V96*W96</f>
        <v>0.01855513355802606</v>
      </c>
    </row>
    <row r="97" spans="1:18" ht="15">
      <c r="A97" s="9"/>
      <c r="B97" s="10"/>
      <c r="C97" s="11"/>
      <c r="D97" s="11"/>
      <c r="E97" s="11"/>
      <c r="F97" s="11"/>
      <c r="G97" s="11"/>
      <c r="H97" s="11"/>
      <c r="I97" s="11"/>
      <c r="J97" s="11" t="s">
        <v>20</v>
      </c>
      <c r="K97" s="11"/>
      <c r="L97" s="12" t="s">
        <v>91</v>
      </c>
      <c r="M97" s="13">
        <v>66500</v>
      </c>
      <c r="N97" s="13">
        <v>66500</v>
      </c>
      <c r="O97" s="13">
        <v>61000</v>
      </c>
      <c r="P97" s="31">
        <v>-5500</v>
      </c>
      <c r="R97" s="13">
        <v>36239.19</v>
      </c>
    </row>
    <row r="98" spans="1:22" ht="15">
      <c r="A98" s="15"/>
      <c r="B98" s="16"/>
      <c r="C98" s="17"/>
      <c r="D98" s="17"/>
      <c r="E98" s="17"/>
      <c r="F98" s="17"/>
      <c r="G98" s="17"/>
      <c r="H98" s="17"/>
      <c r="I98" s="17"/>
      <c r="J98" s="17"/>
      <c r="K98" s="17" t="s">
        <v>25</v>
      </c>
      <c r="L98" s="18" t="s">
        <v>92</v>
      </c>
      <c r="M98" s="24">
        <v>5000</v>
      </c>
      <c r="N98" s="24">
        <v>5000</v>
      </c>
      <c r="O98" s="24">
        <v>5000</v>
      </c>
      <c r="P98" s="21">
        <v>0</v>
      </c>
      <c r="Q98" s="22"/>
      <c r="R98" s="24">
        <v>399</v>
      </c>
      <c r="S98" s="22"/>
      <c r="T98" s="22"/>
      <c r="U98" s="22"/>
      <c r="V98" s="22"/>
    </row>
    <row r="99" spans="1:22" ht="15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 t="s">
        <v>37</v>
      </c>
      <c r="L99" s="18" t="s">
        <v>93</v>
      </c>
      <c r="M99" s="24">
        <v>41000</v>
      </c>
      <c r="N99" s="24">
        <v>41000</v>
      </c>
      <c r="O99" s="24">
        <v>32000</v>
      </c>
      <c r="P99" s="21">
        <v>-9000</v>
      </c>
      <c r="Q99" s="22"/>
      <c r="R99" s="24">
        <v>17840.19</v>
      </c>
      <c r="S99" s="22"/>
      <c r="T99" s="22"/>
      <c r="U99" s="22"/>
      <c r="V99" s="22"/>
    </row>
    <row r="100" spans="1:22" ht="15">
      <c r="A100" s="15"/>
      <c r="B100" s="16"/>
      <c r="C100" s="17"/>
      <c r="D100" s="17"/>
      <c r="E100" s="17"/>
      <c r="F100" s="17"/>
      <c r="G100" s="17"/>
      <c r="H100" s="17"/>
      <c r="I100" s="17"/>
      <c r="J100" s="17"/>
      <c r="K100" s="17" t="s">
        <v>57</v>
      </c>
      <c r="L100" s="18" t="s">
        <v>94</v>
      </c>
      <c r="M100" s="24">
        <v>20500</v>
      </c>
      <c r="N100" s="24">
        <v>20500</v>
      </c>
      <c r="O100" s="24">
        <v>24000</v>
      </c>
      <c r="P100" s="21">
        <v>3500</v>
      </c>
      <c r="Q100" s="22"/>
      <c r="R100" s="24">
        <v>18000</v>
      </c>
      <c r="S100" s="22"/>
      <c r="T100" s="22"/>
      <c r="U100" s="22"/>
      <c r="V100" s="22"/>
    </row>
    <row r="101" spans="1:18" ht="15">
      <c r="A101" s="9"/>
      <c r="B101" s="10"/>
      <c r="C101" s="11"/>
      <c r="D101" s="11"/>
      <c r="E101" s="11"/>
      <c r="F101" s="11"/>
      <c r="G101" s="11"/>
      <c r="H101" s="11"/>
      <c r="I101" s="11"/>
      <c r="J101" s="11" t="s">
        <v>30</v>
      </c>
      <c r="K101" s="11"/>
      <c r="L101" s="12" t="s">
        <v>95</v>
      </c>
      <c r="M101" s="13">
        <v>5110000</v>
      </c>
      <c r="N101" s="13">
        <v>5110000</v>
      </c>
      <c r="O101" s="13">
        <v>5012000</v>
      </c>
      <c r="P101" s="31">
        <v>-98000</v>
      </c>
      <c r="R101" s="13">
        <v>3978299.47</v>
      </c>
    </row>
    <row r="102" spans="1:22" ht="15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 t="s">
        <v>57</v>
      </c>
      <c r="L102" s="18" t="s">
        <v>96</v>
      </c>
      <c r="M102" s="24">
        <v>5100000</v>
      </c>
      <c r="N102" s="24">
        <v>5100000</v>
      </c>
      <c r="O102" s="24">
        <v>5000000</v>
      </c>
      <c r="P102" s="21">
        <v>-100000</v>
      </c>
      <c r="Q102" s="22"/>
      <c r="R102" s="24">
        <v>3970619.47</v>
      </c>
      <c r="S102" s="22"/>
      <c r="T102" s="22"/>
      <c r="U102" s="22"/>
      <c r="V102" s="22"/>
    </row>
    <row r="103" spans="1:22" ht="15">
      <c r="A103" s="15"/>
      <c r="B103" s="16"/>
      <c r="C103" s="17"/>
      <c r="D103" s="17"/>
      <c r="E103" s="17"/>
      <c r="F103" s="17"/>
      <c r="G103" s="17"/>
      <c r="H103" s="17"/>
      <c r="I103" s="17"/>
      <c r="J103" s="17"/>
      <c r="K103" s="17" t="s">
        <v>51</v>
      </c>
      <c r="L103" s="18" t="s">
        <v>97</v>
      </c>
      <c r="M103" s="24">
        <v>10000</v>
      </c>
      <c r="N103" s="24">
        <v>10000</v>
      </c>
      <c r="O103" s="24">
        <v>12000</v>
      </c>
      <c r="P103" s="21">
        <v>2000</v>
      </c>
      <c r="Q103" s="22"/>
      <c r="R103" s="24">
        <v>7680</v>
      </c>
      <c r="S103" s="22"/>
      <c r="T103" s="22"/>
      <c r="U103" s="22"/>
      <c r="V103" s="22"/>
    </row>
    <row r="104" spans="1:18" ht="15">
      <c r="A104" s="9"/>
      <c r="B104" s="10"/>
      <c r="C104" s="11"/>
      <c r="D104" s="11"/>
      <c r="E104" s="11"/>
      <c r="F104" s="11"/>
      <c r="G104" s="11"/>
      <c r="H104" s="11"/>
      <c r="I104" s="11"/>
      <c r="J104" s="11" t="s">
        <v>45</v>
      </c>
      <c r="K104" s="11"/>
      <c r="L104" s="12" t="s">
        <v>98</v>
      </c>
      <c r="M104" s="13">
        <v>145000</v>
      </c>
      <c r="N104" s="13">
        <v>145000</v>
      </c>
      <c r="O104" s="13">
        <v>435000</v>
      </c>
      <c r="P104" s="31">
        <v>290000</v>
      </c>
      <c r="R104" s="13">
        <v>133167.5</v>
      </c>
    </row>
    <row r="105" spans="1:22" ht="15">
      <c r="A105" s="15"/>
      <c r="B105" s="16"/>
      <c r="C105" s="17"/>
      <c r="D105" s="17"/>
      <c r="E105" s="17"/>
      <c r="F105" s="17"/>
      <c r="G105" s="17"/>
      <c r="H105" s="17"/>
      <c r="I105" s="17"/>
      <c r="J105" s="17"/>
      <c r="K105" s="17" t="s">
        <v>25</v>
      </c>
      <c r="L105" s="18" t="s">
        <v>99</v>
      </c>
      <c r="M105" s="24">
        <v>30000</v>
      </c>
      <c r="N105" s="24">
        <v>30000</v>
      </c>
      <c r="O105" s="24">
        <v>300000</v>
      </c>
      <c r="P105" s="21">
        <v>270000</v>
      </c>
      <c r="Q105" s="22"/>
      <c r="R105" s="24">
        <v>23036.86</v>
      </c>
      <c r="S105" s="22"/>
      <c r="T105" s="22"/>
      <c r="U105" s="22"/>
      <c r="V105" s="22"/>
    </row>
    <row r="106" spans="1:22" ht="15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 t="s">
        <v>37</v>
      </c>
      <c r="L106" s="18" t="s">
        <v>100</v>
      </c>
      <c r="M106" s="24">
        <v>100000</v>
      </c>
      <c r="N106" s="24">
        <v>100000</v>
      </c>
      <c r="O106" s="24">
        <v>120000</v>
      </c>
      <c r="P106" s="21">
        <v>20000</v>
      </c>
      <c r="Q106" s="22"/>
      <c r="R106" s="24">
        <v>98280.64</v>
      </c>
      <c r="S106" s="22"/>
      <c r="T106" s="22"/>
      <c r="U106" s="22"/>
      <c r="V106" s="22"/>
    </row>
    <row r="107" spans="1:22" ht="15">
      <c r="A107" s="15"/>
      <c r="B107" s="16"/>
      <c r="C107" s="17"/>
      <c r="D107" s="17"/>
      <c r="E107" s="17"/>
      <c r="F107" s="17"/>
      <c r="G107" s="17"/>
      <c r="H107" s="17"/>
      <c r="I107" s="17"/>
      <c r="J107" s="17"/>
      <c r="K107" s="17" t="s">
        <v>57</v>
      </c>
      <c r="L107" s="18" t="s">
        <v>101</v>
      </c>
      <c r="M107" s="25">
        <v>15000</v>
      </c>
      <c r="N107" s="25">
        <v>15000</v>
      </c>
      <c r="O107" s="25">
        <v>15000</v>
      </c>
      <c r="P107" s="21">
        <v>0</v>
      </c>
      <c r="Q107" s="22"/>
      <c r="R107" s="25">
        <v>11850</v>
      </c>
      <c r="S107" s="22"/>
      <c r="T107" s="22"/>
      <c r="U107" s="22"/>
      <c r="V107" s="22"/>
    </row>
    <row r="108" spans="1:18" ht="15">
      <c r="A108" s="9"/>
      <c r="B108" s="10"/>
      <c r="C108" s="11"/>
      <c r="D108" s="11"/>
      <c r="E108" s="11"/>
      <c r="F108" s="11"/>
      <c r="G108" s="11"/>
      <c r="H108" s="11"/>
      <c r="I108" s="11"/>
      <c r="J108" s="11" t="s">
        <v>32</v>
      </c>
      <c r="K108" s="11"/>
      <c r="L108" s="12" t="s">
        <v>102</v>
      </c>
      <c r="M108" s="13">
        <v>361000</v>
      </c>
      <c r="N108" s="13">
        <v>361000</v>
      </c>
      <c r="O108" s="13">
        <v>381000</v>
      </c>
      <c r="P108" s="31">
        <v>20000</v>
      </c>
      <c r="R108" s="13">
        <v>277491.12</v>
      </c>
    </row>
    <row r="109" spans="1:22" ht="15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 t="s">
        <v>37</v>
      </c>
      <c r="L109" s="18" t="s">
        <v>103</v>
      </c>
      <c r="M109" s="24">
        <v>1000</v>
      </c>
      <c r="N109" s="24">
        <v>1000</v>
      </c>
      <c r="O109" s="24">
        <v>1000</v>
      </c>
      <c r="P109" s="21">
        <v>0</v>
      </c>
      <c r="Q109" s="22"/>
      <c r="R109" s="24">
        <v>0</v>
      </c>
      <c r="S109" s="22"/>
      <c r="T109" s="22"/>
      <c r="U109" s="22"/>
      <c r="V109" s="22"/>
    </row>
    <row r="110" spans="1:22" ht="15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 t="s">
        <v>57</v>
      </c>
      <c r="L110" s="18" t="s">
        <v>104</v>
      </c>
      <c r="M110" s="25">
        <v>20000</v>
      </c>
      <c r="N110" s="25">
        <v>20000</v>
      </c>
      <c r="O110" s="25">
        <v>20000</v>
      </c>
      <c r="P110" s="21">
        <v>0</v>
      </c>
      <c r="Q110" s="22"/>
      <c r="R110" s="25">
        <v>13015.52</v>
      </c>
      <c r="S110" s="22"/>
      <c r="T110" s="22"/>
      <c r="U110" s="22"/>
      <c r="V110" s="22"/>
    </row>
    <row r="111" spans="1:22" ht="15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 t="s">
        <v>64</v>
      </c>
      <c r="L111" s="18" t="s">
        <v>105</v>
      </c>
      <c r="M111" s="24">
        <v>175000</v>
      </c>
      <c r="N111" s="24">
        <v>175000</v>
      </c>
      <c r="O111" s="24">
        <v>160000</v>
      </c>
      <c r="P111" s="21">
        <v>-15000</v>
      </c>
      <c r="Q111" s="22"/>
      <c r="R111" s="24">
        <v>118000</v>
      </c>
      <c r="S111" s="22"/>
      <c r="T111" s="22"/>
      <c r="U111" s="22"/>
      <c r="V111" s="22"/>
    </row>
    <row r="112" spans="1:22" ht="15">
      <c r="A112" s="15"/>
      <c r="B112" s="16"/>
      <c r="C112" s="17"/>
      <c r="D112" s="17"/>
      <c r="E112" s="17"/>
      <c r="F112" s="17"/>
      <c r="G112" s="17"/>
      <c r="H112" s="17"/>
      <c r="I112" s="17"/>
      <c r="J112" s="17"/>
      <c r="K112" s="17" t="s">
        <v>106</v>
      </c>
      <c r="L112" s="18" t="s">
        <v>107</v>
      </c>
      <c r="M112" s="24">
        <v>165000</v>
      </c>
      <c r="N112" s="24">
        <v>165000</v>
      </c>
      <c r="O112" s="24">
        <v>200000</v>
      </c>
      <c r="P112" s="21">
        <v>35000</v>
      </c>
      <c r="Q112" s="22"/>
      <c r="R112" s="24">
        <v>146475.6</v>
      </c>
      <c r="S112" s="22"/>
      <c r="T112" s="22"/>
      <c r="U112" s="22"/>
      <c r="V112" s="22"/>
    </row>
    <row r="113" spans="1:18" ht="15">
      <c r="A113" s="9"/>
      <c r="B113" s="10"/>
      <c r="C113" s="11"/>
      <c r="D113" s="11"/>
      <c r="E113" s="11"/>
      <c r="F113" s="11"/>
      <c r="G113" s="11"/>
      <c r="H113" s="11"/>
      <c r="I113" s="11"/>
      <c r="J113" s="11" t="s">
        <v>43</v>
      </c>
      <c r="K113" s="11"/>
      <c r="L113" s="12" t="s">
        <v>108</v>
      </c>
      <c r="M113" s="13">
        <v>235000</v>
      </c>
      <c r="N113" s="13">
        <v>235000</v>
      </c>
      <c r="O113" s="13">
        <v>250000</v>
      </c>
      <c r="P113" s="31">
        <v>15000</v>
      </c>
      <c r="R113" s="13">
        <v>188600.28</v>
      </c>
    </row>
    <row r="114" spans="1:22" ht="15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7" t="s">
        <v>51</v>
      </c>
      <c r="L114" s="18" t="s">
        <v>108</v>
      </c>
      <c r="M114" s="24">
        <v>235000</v>
      </c>
      <c r="N114" s="24">
        <v>235000</v>
      </c>
      <c r="O114" s="24">
        <v>250000</v>
      </c>
      <c r="P114" s="21">
        <v>15000</v>
      </c>
      <c r="Q114" s="22"/>
      <c r="R114" s="24">
        <v>188600.28</v>
      </c>
      <c r="S114" s="22"/>
      <c r="T114" s="22"/>
      <c r="U114" s="22"/>
      <c r="V114" s="22"/>
    </row>
    <row r="115" spans="1:23" ht="15">
      <c r="A115" s="9"/>
      <c r="B115" s="10"/>
      <c r="C115" s="11"/>
      <c r="D115" s="11"/>
      <c r="E115" s="11"/>
      <c r="F115" s="11"/>
      <c r="G115" s="11"/>
      <c r="H115" s="11"/>
      <c r="I115" s="11" t="s">
        <v>41</v>
      </c>
      <c r="J115" s="11"/>
      <c r="K115" s="11"/>
      <c r="L115" s="12" t="s">
        <v>109</v>
      </c>
      <c r="M115" s="13">
        <v>22000</v>
      </c>
      <c r="N115" s="13">
        <v>22000</v>
      </c>
      <c r="O115" s="13">
        <v>22000</v>
      </c>
      <c r="P115" s="31">
        <v>0</v>
      </c>
      <c r="R115" s="13">
        <v>15400.99</v>
      </c>
      <c r="T115" s="42">
        <v>0</v>
      </c>
      <c r="U115" s="44">
        <f>(M115/$N$62)</f>
        <v>0.0018444925130372085</v>
      </c>
      <c r="V115" s="43">
        <v>0</v>
      </c>
      <c r="W115" s="45">
        <f>U115*V115</f>
        <v>0</v>
      </c>
    </row>
    <row r="116" spans="1:18" ht="15">
      <c r="A116" s="9"/>
      <c r="B116" s="10"/>
      <c r="C116" s="11"/>
      <c r="D116" s="11"/>
      <c r="E116" s="11"/>
      <c r="F116" s="11"/>
      <c r="G116" s="11"/>
      <c r="H116" s="11"/>
      <c r="I116" s="11"/>
      <c r="J116" s="11" t="s">
        <v>22</v>
      </c>
      <c r="K116" s="11"/>
      <c r="L116" s="12" t="s">
        <v>110</v>
      </c>
      <c r="M116" s="13">
        <v>17000</v>
      </c>
      <c r="N116" s="13">
        <v>17000</v>
      </c>
      <c r="O116" s="13">
        <v>17000</v>
      </c>
      <c r="P116" s="31">
        <v>0</v>
      </c>
      <c r="R116" s="13">
        <v>12721.25</v>
      </c>
    </row>
    <row r="117" spans="1:22" ht="15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 t="s">
        <v>25</v>
      </c>
      <c r="L117" s="18" t="s">
        <v>110</v>
      </c>
      <c r="M117" s="24">
        <v>12000</v>
      </c>
      <c r="N117" s="24">
        <v>12000</v>
      </c>
      <c r="O117" s="24">
        <v>12000</v>
      </c>
      <c r="P117" s="21">
        <v>0</v>
      </c>
      <c r="Q117" s="22"/>
      <c r="R117" s="24">
        <v>11941.25</v>
      </c>
      <c r="S117" s="22"/>
      <c r="T117" s="22"/>
      <c r="U117" s="22"/>
      <c r="V117" s="22"/>
    </row>
    <row r="118" spans="1:22" ht="15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7" t="s">
        <v>37</v>
      </c>
      <c r="L118" s="18" t="s">
        <v>111</v>
      </c>
      <c r="M118" s="25">
        <v>5000</v>
      </c>
      <c r="N118" s="25">
        <v>5000</v>
      </c>
      <c r="O118" s="25">
        <v>5000</v>
      </c>
      <c r="P118" s="21">
        <v>0</v>
      </c>
      <c r="Q118" s="22"/>
      <c r="R118" s="25">
        <v>780</v>
      </c>
      <c r="S118" s="22"/>
      <c r="T118" s="22"/>
      <c r="U118" s="22"/>
      <c r="V118" s="22"/>
    </row>
    <row r="119" spans="1:18" ht="15">
      <c r="A119" s="9"/>
      <c r="B119" s="10"/>
      <c r="C119" s="11"/>
      <c r="D119" s="11"/>
      <c r="E119" s="11"/>
      <c r="F119" s="11"/>
      <c r="G119" s="11"/>
      <c r="H119" s="11"/>
      <c r="I119" s="11"/>
      <c r="J119" s="11" t="s">
        <v>20</v>
      </c>
      <c r="K119" s="11"/>
      <c r="L119" s="12" t="s">
        <v>112</v>
      </c>
      <c r="M119" s="13">
        <v>5000</v>
      </c>
      <c r="N119" s="13">
        <v>5000</v>
      </c>
      <c r="O119" s="13">
        <v>5000</v>
      </c>
      <c r="P119" s="31">
        <v>0</v>
      </c>
      <c r="R119" s="13">
        <v>2679.74</v>
      </c>
    </row>
    <row r="120" spans="1:22" ht="15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 t="s">
        <v>25</v>
      </c>
      <c r="L120" s="18" t="s">
        <v>113</v>
      </c>
      <c r="M120" s="25">
        <v>5000</v>
      </c>
      <c r="N120" s="25">
        <v>5000</v>
      </c>
      <c r="O120" s="25">
        <v>5000</v>
      </c>
      <c r="P120" s="21">
        <v>0</v>
      </c>
      <c r="Q120" s="22"/>
      <c r="R120" s="25">
        <v>2679.74</v>
      </c>
      <c r="S120" s="22"/>
      <c r="T120" s="22"/>
      <c r="U120" s="22"/>
      <c r="V120" s="22"/>
    </row>
    <row r="121" spans="1:24" ht="15">
      <c r="A121" s="9"/>
      <c r="B121" s="10"/>
      <c r="C121" s="11"/>
      <c r="D121" s="11"/>
      <c r="E121" s="11"/>
      <c r="F121" s="11"/>
      <c r="G121" s="11"/>
      <c r="H121" s="11"/>
      <c r="I121" s="11" t="s">
        <v>114</v>
      </c>
      <c r="J121" s="11"/>
      <c r="K121" s="11"/>
      <c r="L121" s="12" t="s">
        <v>115</v>
      </c>
      <c r="M121" s="14">
        <v>425000</v>
      </c>
      <c r="N121" s="14">
        <v>425000</v>
      </c>
      <c r="O121" s="14">
        <v>455000</v>
      </c>
      <c r="P121" s="33">
        <v>30000</v>
      </c>
      <c r="R121" s="14">
        <v>320642.26</v>
      </c>
      <c r="T121" s="42">
        <v>0.0706</v>
      </c>
      <c r="U121" s="1">
        <v>455005</v>
      </c>
      <c r="V121" s="44">
        <f>(N121/$N$62)</f>
        <v>0.03563224172912789</v>
      </c>
      <c r="W121" s="43">
        <v>0.0706</v>
      </c>
      <c r="X121" s="45">
        <f>V121*W121</f>
        <v>0.002515636266076429</v>
      </c>
    </row>
    <row r="122" spans="1:18" ht="15">
      <c r="A122" s="9"/>
      <c r="B122" s="10"/>
      <c r="C122" s="11"/>
      <c r="D122" s="11"/>
      <c r="E122" s="11"/>
      <c r="F122" s="11"/>
      <c r="G122" s="11"/>
      <c r="H122" s="11"/>
      <c r="I122" s="11"/>
      <c r="J122" s="11" t="s">
        <v>22</v>
      </c>
      <c r="K122" s="11"/>
      <c r="L122" s="12" t="s">
        <v>116</v>
      </c>
      <c r="M122" s="14">
        <v>79000</v>
      </c>
      <c r="N122" s="14">
        <v>79000</v>
      </c>
      <c r="O122" s="14">
        <v>87000</v>
      </c>
      <c r="P122" s="33">
        <v>8000</v>
      </c>
      <c r="R122" s="14">
        <v>62707.22</v>
      </c>
    </row>
    <row r="123" spans="1:22" ht="15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 t="s">
        <v>25</v>
      </c>
      <c r="L123" s="18" t="s">
        <v>117</v>
      </c>
      <c r="M123" s="24">
        <v>7000</v>
      </c>
      <c r="N123" s="24">
        <v>7000</v>
      </c>
      <c r="O123" s="24">
        <v>10000</v>
      </c>
      <c r="P123" s="21">
        <v>3000</v>
      </c>
      <c r="Q123" s="22"/>
      <c r="R123" s="24">
        <v>6727.27</v>
      </c>
      <c r="S123" s="22"/>
      <c r="T123" s="22"/>
      <c r="U123" s="22"/>
      <c r="V123" s="22"/>
    </row>
    <row r="124" spans="1:22" ht="15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7" t="s">
        <v>37</v>
      </c>
      <c r="L124" s="18" t="s">
        <v>118</v>
      </c>
      <c r="M124" s="24">
        <v>35000</v>
      </c>
      <c r="N124" s="24">
        <v>35000</v>
      </c>
      <c r="O124" s="24">
        <v>40000</v>
      </c>
      <c r="P124" s="21">
        <v>5000</v>
      </c>
      <c r="Q124" s="22"/>
      <c r="R124" s="24">
        <v>34268.8</v>
      </c>
      <c r="S124" s="22"/>
      <c r="T124" s="22"/>
      <c r="U124" s="22"/>
      <c r="V124" s="22"/>
    </row>
    <row r="125" spans="1:22" ht="15">
      <c r="A125" s="15"/>
      <c r="B125" s="16"/>
      <c r="C125" s="17"/>
      <c r="D125" s="17"/>
      <c r="E125" s="17"/>
      <c r="F125" s="17"/>
      <c r="G125" s="17"/>
      <c r="H125" s="17"/>
      <c r="I125" s="17"/>
      <c r="J125" s="17"/>
      <c r="K125" s="17" t="s">
        <v>57</v>
      </c>
      <c r="L125" s="18" t="s">
        <v>119</v>
      </c>
      <c r="M125" s="25">
        <v>5000</v>
      </c>
      <c r="N125" s="25">
        <v>5000</v>
      </c>
      <c r="O125" s="25">
        <v>5000</v>
      </c>
      <c r="P125" s="21">
        <v>0</v>
      </c>
      <c r="Q125" s="22"/>
      <c r="R125" s="25">
        <v>4891.36</v>
      </c>
      <c r="S125" s="22"/>
      <c r="T125" s="22"/>
      <c r="U125" s="22"/>
      <c r="V125" s="22"/>
    </row>
    <row r="126" spans="1:22" ht="15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7" t="s">
        <v>18</v>
      </c>
      <c r="L126" s="18" t="s">
        <v>120</v>
      </c>
      <c r="M126" s="24">
        <v>7000</v>
      </c>
      <c r="N126" s="24">
        <v>7000</v>
      </c>
      <c r="O126" s="24">
        <v>7000</v>
      </c>
      <c r="P126" s="21">
        <v>0</v>
      </c>
      <c r="Q126" s="22"/>
      <c r="R126" s="24">
        <v>5449.81</v>
      </c>
      <c r="S126" s="22"/>
      <c r="T126" s="22"/>
      <c r="U126" s="22"/>
      <c r="V126" s="22"/>
    </row>
    <row r="127" spans="1:22" ht="15">
      <c r="A127" s="15"/>
      <c r="B127" s="16"/>
      <c r="C127" s="17"/>
      <c r="D127" s="17"/>
      <c r="E127" s="17"/>
      <c r="F127" s="17"/>
      <c r="G127" s="17"/>
      <c r="H127" s="17"/>
      <c r="I127" s="17"/>
      <c r="J127" s="17"/>
      <c r="K127" s="17" t="s">
        <v>106</v>
      </c>
      <c r="L127" s="18" t="s">
        <v>121</v>
      </c>
      <c r="M127" s="24">
        <v>10000</v>
      </c>
      <c r="N127" s="24">
        <v>10000</v>
      </c>
      <c r="O127" s="24">
        <v>10000</v>
      </c>
      <c r="P127" s="21">
        <v>0</v>
      </c>
      <c r="Q127" s="22"/>
      <c r="R127" s="24">
        <v>6850</v>
      </c>
      <c r="S127" s="22"/>
      <c r="T127" s="22"/>
      <c r="U127" s="22"/>
      <c r="V127" s="22"/>
    </row>
    <row r="128" spans="1:22" ht="15">
      <c r="A128" s="15"/>
      <c r="B128" s="16"/>
      <c r="C128" s="17"/>
      <c r="D128" s="17"/>
      <c r="E128" s="17"/>
      <c r="F128" s="17"/>
      <c r="G128" s="17"/>
      <c r="H128" s="17"/>
      <c r="I128" s="17"/>
      <c r="J128" s="17"/>
      <c r="K128" s="17" t="s">
        <v>51</v>
      </c>
      <c r="L128" s="18" t="s">
        <v>122</v>
      </c>
      <c r="M128" s="24">
        <v>15000</v>
      </c>
      <c r="N128" s="24">
        <v>15000</v>
      </c>
      <c r="O128" s="24">
        <v>15000</v>
      </c>
      <c r="P128" s="21">
        <v>0</v>
      </c>
      <c r="Q128" s="22"/>
      <c r="R128" s="24">
        <v>4519.98</v>
      </c>
      <c r="S128" s="22"/>
      <c r="T128" s="22"/>
      <c r="U128" s="22"/>
      <c r="V128" s="22"/>
    </row>
    <row r="129" spans="1:18" ht="15">
      <c r="A129" s="9"/>
      <c r="B129" s="10"/>
      <c r="C129" s="11"/>
      <c r="D129" s="11"/>
      <c r="E129" s="11"/>
      <c r="F129" s="11"/>
      <c r="G129" s="11"/>
      <c r="H129" s="11"/>
      <c r="I129" s="11"/>
      <c r="J129" s="11" t="s">
        <v>20</v>
      </c>
      <c r="K129" s="11"/>
      <c r="L129" s="12" t="s">
        <v>123</v>
      </c>
      <c r="M129" s="13">
        <v>50000</v>
      </c>
      <c r="N129" s="13">
        <v>50000</v>
      </c>
      <c r="O129" s="13">
        <v>61000</v>
      </c>
      <c r="P129" s="31">
        <v>11000</v>
      </c>
      <c r="R129" s="13">
        <v>38435</v>
      </c>
    </row>
    <row r="130" spans="1:22" ht="15">
      <c r="A130" s="15"/>
      <c r="B130" s="16"/>
      <c r="C130" s="17"/>
      <c r="D130" s="17"/>
      <c r="E130" s="17"/>
      <c r="F130" s="17"/>
      <c r="G130" s="17"/>
      <c r="H130" s="17"/>
      <c r="I130" s="17"/>
      <c r="J130" s="17"/>
      <c r="K130" s="17" t="s">
        <v>25</v>
      </c>
      <c r="L130" s="18" t="s">
        <v>124</v>
      </c>
      <c r="M130" s="24">
        <v>50000</v>
      </c>
      <c r="N130" s="24">
        <v>50000</v>
      </c>
      <c r="O130" s="24">
        <v>61000</v>
      </c>
      <c r="P130" s="21">
        <v>11000</v>
      </c>
      <c r="Q130" s="22"/>
      <c r="R130" s="24">
        <v>38435</v>
      </c>
      <c r="S130" s="22"/>
      <c r="T130" s="22"/>
      <c r="U130" s="22"/>
      <c r="V130" s="22"/>
    </row>
    <row r="131" spans="1:18" ht="15">
      <c r="A131" s="9"/>
      <c r="B131" s="10"/>
      <c r="C131" s="11"/>
      <c r="D131" s="11"/>
      <c r="E131" s="11"/>
      <c r="F131" s="11"/>
      <c r="G131" s="11"/>
      <c r="H131" s="11"/>
      <c r="I131" s="11"/>
      <c r="J131" s="11" t="s">
        <v>30</v>
      </c>
      <c r="K131" s="11"/>
      <c r="L131" s="12" t="s">
        <v>125</v>
      </c>
      <c r="M131" s="13">
        <v>296000</v>
      </c>
      <c r="N131" s="13">
        <v>296000</v>
      </c>
      <c r="O131" s="13">
        <v>307000</v>
      </c>
      <c r="P131" s="31">
        <v>11000</v>
      </c>
      <c r="R131" s="13">
        <v>219500.04</v>
      </c>
    </row>
    <row r="132" spans="1:22" ht="15">
      <c r="A132" s="15"/>
      <c r="B132" s="16"/>
      <c r="C132" s="17"/>
      <c r="D132" s="17"/>
      <c r="E132" s="17"/>
      <c r="F132" s="17"/>
      <c r="G132" s="17"/>
      <c r="H132" s="17"/>
      <c r="I132" s="17"/>
      <c r="J132" s="17"/>
      <c r="K132" s="17" t="s">
        <v>25</v>
      </c>
      <c r="L132" s="18" t="s">
        <v>126</v>
      </c>
      <c r="M132" s="24">
        <v>1000</v>
      </c>
      <c r="N132" s="24">
        <v>1000</v>
      </c>
      <c r="O132" s="24">
        <v>1000</v>
      </c>
      <c r="P132" s="21">
        <v>0</v>
      </c>
      <c r="Q132" s="22"/>
      <c r="R132" s="24">
        <v>545.46</v>
      </c>
      <c r="S132" s="22"/>
      <c r="T132" s="22"/>
      <c r="U132" s="22"/>
      <c r="V132" s="22"/>
    </row>
    <row r="133" spans="1:22" ht="15">
      <c r="A133" s="15"/>
      <c r="B133" s="16"/>
      <c r="C133" s="17"/>
      <c r="D133" s="17"/>
      <c r="E133" s="17"/>
      <c r="F133" s="17"/>
      <c r="G133" s="17"/>
      <c r="H133" s="17"/>
      <c r="I133" s="17"/>
      <c r="J133" s="17"/>
      <c r="K133" s="17" t="s">
        <v>37</v>
      </c>
      <c r="L133" s="18" t="s">
        <v>127</v>
      </c>
      <c r="M133" s="24">
        <v>90000</v>
      </c>
      <c r="N133" s="24">
        <v>90000</v>
      </c>
      <c r="O133" s="24">
        <v>100000</v>
      </c>
      <c r="P133" s="21">
        <v>10000</v>
      </c>
      <c r="Q133" s="22"/>
      <c r="R133" s="24">
        <v>71941.14</v>
      </c>
      <c r="S133" s="22"/>
      <c r="T133" s="22"/>
      <c r="U133" s="22"/>
      <c r="V133" s="22"/>
    </row>
    <row r="134" spans="1:22" ht="15">
      <c r="A134" s="15"/>
      <c r="B134" s="16"/>
      <c r="C134" s="17"/>
      <c r="D134" s="17"/>
      <c r="E134" s="17"/>
      <c r="F134" s="17"/>
      <c r="G134" s="17"/>
      <c r="H134" s="17"/>
      <c r="I134" s="17"/>
      <c r="J134" s="17"/>
      <c r="K134" s="17" t="s">
        <v>57</v>
      </c>
      <c r="L134" s="18" t="s">
        <v>128</v>
      </c>
      <c r="M134" s="24">
        <v>50000</v>
      </c>
      <c r="N134" s="24">
        <v>50000</v>
      </c>
      <c r="O134" s="24">
        <v>50000</v>
      </c>
      <c r="P134" s="21">
        <v>0</v>
      </c>
      <c r="Q134" s="22"/>
      <c r="R134" s="24">
        <v>33627.07</v>
      </c>
      <c r="S134" s="22"/>
      <c r="T134" s="22"/>
      <c r="U134" s="22"/>
      <c r="V134" s="22"/>
    </row>
    <row r="135" spans="1:22" ht="15">
      <c r="A135" s="15"/>
      <c r="B135" s="16"/>
      <c r="C135" s="17"/>
      <c r="D135" s="17"/>
      <c r="E135" s="17"/>
      <c r="F135" s="17"/>
      <c r="G135" s="17"/>
      <c r="H135" s="17"/>
      <c r="I135" s="17"/>
      <c r="J135" s="17"/>
      <c r="K135" s="17" t="s">
        <v>18</v>
      </c>
      <c r="L135" s="18" t="s">
        <v>129</v>
      </c>
      <c r="M135" s="24">
        <v>150000</v>
      </c>
      <c r="N135" s="24">
        <v>150000</v>
      </c>
      <c r="O135" s="24">
        <v>150000</v>
      </c>
      <c r="P135" s="21">
        <v>0</v>
      </c>
      <c r="Q135" s="22"/>
      <c r="R135" s="24">
        <v>108636.37</v>
      </c>
      <c r="S135" s="22"/>
      <c r="T135" s="22"/>
      <c r="U135" s="22"/>
      <c r="V135" s="22"/>
    </row>
    <row r="136" spans="1:22" ht="15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 t="s">
        <v>64</v>
      </c>
      <c r="L136" s="18" t="s">
        <v>130</v>
      </c>
      <c r="M136" s="24">
        <v>5000</v>
      </c>
      <c r="N136" s="24">
        <v>5000</v>
      </c>
      <c r="O136" s="24">
        <v>6000</v>
      </c>
      <c r="P136" s="21">
        <v>1000</v>
      </c>
      <c r="Q136" s="22"/>
      <c r="R136" s="24">
        <v>4750</v>
      </c>
      <c r="S136" s="22"/>
      <c r="T136" s="22"/>
      <c r="U136" s="22"/>
      <c r="V136" s="22"/>
    </row>
    <row r="137" spans="1:24" ht="15">
      <c r="A137" s="9"/>
      <c r="B137" s="10"/>
      <c r="C137" s="11"/>
      <c r="D137" s="11"/>
      <c r="E137" s="11"/>
      <c r="F137" s="11"/>
      <c r="G137" s="11"/>
      <c r="H137" s="11"/>
      <c r="I137" s="11" t="s">
        <v>131</v>
      </c>
      <c r="J137" s="11"/>
      <c r="K137" s="11"/>
      <c r="L137" s="12" t="s">
        <v>132</v>
      </c>
      <c r="M137" s="14">
        <v>95000</v>
      </c>
      <c r="N137" s="14">
        <v>95000</v>
      </c>
      <c r="O137" s="14">
        <v>100000</v>
      </c>
      <c r="P137" s="33">
        <v>5000</v>
      </c>
      <c r="R137" s="14">
        <v>57726.09</v>
      </c>
      <c r="T137" s="42">
        <v>0.0526</v>
      </c>
      <c r="U137" s="1">
        <v>99997</v>
      </c>
      <c r="V137" s="44">
        <f>(N137/$N$62)</f>
        <v>0.007964854033569764</v>
      </c>
      <c r="W137" s="43">
        <v>0.0526</v>
      </c>
      <c r="X137" s="45">
        <f>V137*W137</f>
        <v>0.0004189513221657696</v>
      </c>
    </row>
    <row r="138" spans="1:18" ht="15">
      <c r="A138" s="9"/>
      <c r="B138" s="10"/>
      <c r="C138" s="11"/>
      <c r="D138" s="11"/>
      <c r="E138" s="11"/>
      <c r="F138" s="11"/>
      <c r="G138" s="11"/>
      <c r="H138" s="11"/>
      <c r="I138" s="11"/>
      <c r="J138" s="11" t="s">
        <v>22</v>
      </c>
      <c r="K138" s="11"/>
      <c r="L138" s="12" t="s">
        <v>133</v>
      </c>
      <c r="M138" s="13">
        <v>95000</v>
      </c>
      <c r="N138" s="13">
        <v>95000</v>
      </c>
      <c r="O138" s="13">
        <v>100000</v>
      </c>
      <c r="P138" s="31">
        <v>5000</v>
      </c>
      <c r="R138" s="13">
        <v>57726.09</v>
      </c>
    </row>
    <row r="139" spans="1:22" ht="15">
      <c r="A139" s="15"/>
      <c r="B139" s="16"/>
      <c r="C139" s="17"/>
      <c r="D139" s="17"/>
      <c r="E139" s="17"/>
      <c r="F139" s="17"/>
      <c r="G139" s="17"/>
      <c r="H139" s="17"/>
      <c r="I139" s="17"/>
      <c r="J139" s="17"/>
      <c r="K139" s="17" t="s">
        <v>25</v>
      </c>
      <c r="L139" s="18" t="s">
        <v>134</v>
      </c>
      <c r="M139" s="24">
        <v>15000</v>
      </c>
      <c r="N139" s="24">
        <v>15000</v>
      </c>
      <c r="O139" s="24">
        <v>15000</v>
      </c>
      <c r="P139" s="21">
        <v>0</v>
      </c>
      <c r="Q139" s="22"/>
      <c r="R139" s="24">
        <v>11399.89</v>
      </c>
      <c r="S139" s="22"/>
      <c r="T139" s="22"/>
      <c r="U139" s="22"/>
      <c r="V139" s="22"/>
    </row>
    <row r="140" spans="1:22" ht="15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 t="s">
        <v>18</v>
      </c>
      <c r="L140" s="18" t="s">
        <v>135</v>
      </c>
      <c r="M140" s="24">
        <v>70000</v>
      </c>
      <c r="N140" s="24">
        <v>70000</v>
      </c>
      <c r="O140" s="24">
        <v>70000</v>
      </c>
      <c r="P140" s="21">
        <v>0</v>
      </c>
      <c r="Q140" s="22"/>
      <c r="R140" s="24">
        <v>46326.2</v>
      </c>
      <c r="S140" s="22"/>
      <c r="T140" s="22"/>
      <c r="U140" s="22"/>
      <c r="V140" s="22"/>
    </row>
    <row r="141" spans="1:22" ht="15">
      <c r="A141" s="15"/>
      <c r="B141" s="16"/>
      <c r="C141" s="17"/>
      <c r="D141" s="17"/>
      <c r="E141" s="17"/>
      <c r="F141" s="17"/>
      <c r="G141" s="17"/>
      <c r="H141" s="17"/>
      <c r="I141" s="17"/>
      <c r="J141" s="17"/>
      <c r="K141" s="17" t="s">
        <v>51</v>
      </c>
      <c r="L141" s="18" t="s">
        <v>136</v>
      </c>
      <c r="M141" s="24">
        <v>10000</v>
      </c>
      <c r="N141" s="24">
        <v>10000</v>
      </c>
      <c r="O141" s="24">
        <v>15000</v>
      </c>
      <c r="P141" s="21">
        <v>5000</v>
      </c>
      <c r="Q141" s="22"/>
      <c r="R141" s="24">
        <v>0</v>
      </c>
      <c r="S141" s="22"/>
      <c r="T141" s="22"/>
      <c r="U141" s="22"/>
      <c r="V141" s="22"/>
    </row>
    <row r="142" spans="1:20" ht="15">
      <c r="A142" s="9"/>
      <c r="B142" s="10"/>
      <c r="C142" s="11"/>
      <c r="D142" s="11"/>
      <c r="E142" s="11"/>
      <c r="F142" s="11"/>
      <c r="G142" s="11"/>
      <c r="H142" s="11" t="s">
        <v>18</v>
      </c>
      <c r="I142" s="11"/>
      <c r="J142" s="11"/>
      <c r="K142" s="11"/>
      <c r="L142" s="12" t="s">
        <v>137</v>
      </c>
      <c r="M142" s="13">
        <v>13400000</v>
      </c>
      <c r="N142" s="13">
        <v>13400000</v>
      </c>
      <c r="O142" s="13">
        <v>17500000</v>
      </c>
      <c r="P142" s="31">
        <v>4100000</v>
      </c>
      <c r="Q142" s="1">
        <v>30.597014925373134</v>
      </c>
      <c r="R142" s="13">
        <v>13400000</v>
      </c>
      <c r="T142" s="42">
        <v>0.306</v>
      </c>
    </row>
    <row r="143" spans="1:18" ht="15">
      <c r="A143" s="9"/>
      <c r="B143" s="10"/>
      <c r="C143" s="11"/>
      <c r="D143" s="11"/>
      <c r="E143" s="11"/>
      <c r="F143" s="11"/>
      <c r="G143" s="11"/>
      <c r="H143" s="11"/>
      <c r="I143" s="11" t="s">
        <v>32</v>
      </c>
      <c r="J143" s="11"/>
      <c r="K143" s="11"/>
      <c r="L143" s="12" t="s">
        <v>138</v>
      </c>
      <c r="M143" s="13">
        <v>13400000</v>
      </c>
      <c r="N143" s="13">
        <v>13400000</v>
      </c>
      <c r="O143" s="13">
        <v>17500000</v>
      </c>
      <c r="P143" s="31">
        <v>4100000</v>
      </c>
      <c r="R143" s="13">
        <v>13400000</v>
      </c>
    </row>
    <row r="144" spans="1:18" ht="15">
      <c r="A144" s="9"/>
      <c r="B144" s="10"/>
      <c r="C144" s="11"/>
      <c r="D144" s="11"/>
      <c r="E144" s="11"/>
      <c r="F144" s="11"/>
      <c r="G144" s="11"/>
      <c r="H144" s="11"/>
      <c r="I144" s="11"/>
      <c r="J144" s="11" t="s">
        <v>22</v>
      </c>
      <c r="K144" s="11"/>
      <c r="L144" s="12" t="s">
        <v>139</v>
      </c>
      <c r="M144" s="13">
        <v>13400000</v>
      </c>
      <c r="N144" s="13">
        <v>13400000</v>
      </c>
      <c r="O144" s="13">
        <v>17500000</v>
      </c>
      <c r="P144" s="31">
        <v>4100000</v>
      </c>
      <c r="R144" s="13">
        <v>13400000</v>
      </c>
    </row>
    <row r="145" spans="1:22" ht="15">
      <c r="A145" s="15"/>
      <c r="B145" s="16"/>
      <c r="C145" s="17"/>
      <c r="D145" s="17"/>
      <c r="E145" s="17"/>
      <c r="F145" s="17"/>
      <c r="G145" s="17"/>
      <c r="H145" s="17"/>
      <c r="I145" s="17"/>
      <c r="J145" s="17"/>
      <c r="K145" s="17" t="s">
        <v>25</v>
      </c>
      <c r="L145" s="18" t="s">
        <v>140</v>
      </c>
      <c r="M145" s="24">
        <v>12900000</v>
      </c>
      <c r="N145" s="24">
        <v>12900000</v>
      </c>
      <c r="O145" s="24">
        <v>17000000</v>
      </c>
      <c r="P145" s="21">
        <v>4100000</v>
      </c>
      <c r="Q145" s="22"/>
      <c r="R145" s="24">
        <v>12900000</v>
      </c>
      <c r="S145" s="22"/>
      <c r="T145" s="22"/>
      <c r="U145" s="22"/>
      <c r="V145" s="22"/>
    </row>
    <row r="146" spans="1:22" ht="15">
      <c r="A146" s="15"/>
      <c r="B146" s="16"/>
      <c r="C146" s="17"/>
      <c r="D146" s="17"/>
      <c r="E146" s="17"/>
      <c r="F146" s="17"/>
      <c r="G146" s="17"/>
      <c r="H146" s="17"/>
      <c r="I146" s="17"/>
      <c r="J146" s="17"/>
      <c r="K146" s="17" t="s">
        <v>37</v>
      </c>
      <c r="L146" s="18" t="s">
        <v>141</v>
      </c>
      <c r="M146" s="24">
        <v>500000</v>
      </c>
      <c r="N146" s="24">
        <v>500000</v>
      </c>
      <c r="O146" s="24">
        <v>500000</v>
      </c>
      <c r="P146" s="21">
        <v>0</v>
      </c>
      <c r="Q146" s="22"/>
      <c r="R146" s="24">
        <v>500000</v>
      </c>
      <c r="S146" s="22"/>
      <c r="T146" s="22"/>
      <c r="U146" s="22"/>
      <c r="V146" s="22"/>
    </row>
    <row r="147" spans="1:20" ht="15">
      <c r="A147" s="9"/>
      <c r="B147" s="10"/>
      <c r="C147" s="11"/>
      <c r="D147" s="11"/>
      <c r="E147" s="11"/>
      <c r="F147" s="11"/>
      <c r="G147" s="11"/>
      <c r="H147" s="11" t="s">
        <v>64</v>
      </c>
      <c r="I147" s="11"/>
      <c r="J147" s="11"/>
      <c r="K147" s="11"/>
      <c r="L147" s="12" t="s">
        <v>142</v>
      </c>
      <c r="M147" s="13">
        <v>4150000</v>
      </c>
      <c r="N147" s="13">
        <v>5050000</v>
      </c>
      <c r="O147" s="13">
        <v>5700000</v>
      </c>
      <c r="P147" s="31">
        <v>650000</v>
      </c>
      <c r="Q147" s="1">
        <v>12.871287128712872</v>
      </c>
      <c r="R147" s="13">
        <v>3397970.66</v>
      </c>
      <c r="T147" s="42">
        <v>0.1287</v>
      </c>
    </row>
    <row r="148" spans="1:18" ht="15">
      <c r="A148" s="9"/>
      <c r="B148" s="10"/>
      <c r="C148" s="11"/>
      <c r="D148" s="11"/>
      <c r="E148" s="11"/>
      <c r="F148" s="11"/>
      <c r="G148" s="11"/>
      <c r="H148" s="11"/>
      <c r="I148" s="11" t="s">
        <v>45</v>
      </c>
      <c r="J148" s="11"/>
      <c r="K148" s="11"/>
      <c r="L148" s="12" t="s">
        <v>143</v>
      </c>
      <c r="M148" s="13">
        <v>4150000</v>
      </c>
      <c r="N148" s="13">
        <v>5050000</v>
      </c>
      <c r="O148" s="13">
        <v>5700000</v>
      </c>
      <c r="P148" s="31">
        <v>650000</v>
      </c>
      <c r="R148" s="13">
        <v>3397970.66</v>
      </c>
    </row>
    <row r="149" spans="1:18" ht="15">
      <c r="A149" s="9"/>
      <c r="B149" s="10"/>
      <c r="C149" s="11"/>
      <c r="D149" s="11"/>
      <c r="E149" s="11"/>
      <c r="F149" s="11"/>
      <c r="G149" s="11"/>
      <c r="H149" s="11"/>
      <c r="I149" s="11"/>
      <c r="J149" s="11" t="s">
        <v>114</v>
      </c>
      <c r="K149" s="11"/>
      <c r="L149" s="12" t="s">
        <v>144</v>
      </c>
      <c r="M149" s="13">
        <v>4150000</v>
      </c>
      <c r="N149" s="13">
        <v>5050000</v>
      </c>
      <c r="O149" s="13">
        <v>5700000</v>
      </c>
      <c r="P149" s="31">
        <v>650000</v>
      </c>
      <c r="R149" s="13">
        <v>3397970.66</v>
      </c>
    </row>
    <row r="150" spans="1:22" ht="15">
      <c r="A150" s="15"/>
      <c r="B150" s="16"/>
      <c r="C150" s="17"/>
      <c r="D150" s="17"/>
      <c r="E150" s="17"/>
      <c r="F150" s="17"/>
      <c r="G150" s="17"/>
      <c r="H150" s="17"/>
      <c r="I150" s="17"/>
      <c r="J150" s="17"/>
      <c r="K150" s="17" t="s">
        <v>145</v>
      </c>
      <c r="L150" s="18" t="s">
        <v>146</v>
      </c>
      <c r="M150" s="24">
        <v>3800000</v>
      </c>
      <c r="N150" s="24">
        <v>3800000</v>
      </c>
      <c r="O150" s="24">
        <v>4200000</v>
      </c>
      <c r="P150" s="21">
        <v>400000</v>
      </c>
      <c r="Q150" s="22"/>
      <c r="R150" s="24">
        <v>2563299.14</v>
      </c>
      <c r="S150" s="22"/>
      <c r="T150" s="22"/>
      <c r="U150" s="22"/>
      <c r="V150" s="22"/>
    </row>
    <row r="151" spans="1:22" ht="15">
      <c r="A151" s="15"/>
      <c r="B151" s="16"/>
      <c r="C151" s="17"/>
      <c r="D151" s="17"/>
      <c r="E151" s="17"/>
      <c r="F151" s="17"/>
      <c r="G151" s="17"/>
      <c r="H151" s="17"/>
      <c r="I151" s="17"/>
      <c r="J151" s="17"/>
      <c r="K151" s="17" t="s">
        <v>147</v>
      </c>
      <c r="L151" s="18" t="s">
        <v>148</v>
      </c>
      <c r="M151" s="24">
        <v>350000</v>
      </c>
      <c r="N151" s="24">
        <v>1250000</v>
      </c>
      <c r="O151" s="24">
        <v>1500000</v>
      </c>
      <c r="P151" s="21">
        <v>250000</v>
      </c>
      <c r="Q151" s="22"/>
      <c r="R151" s="24">
        <v>834671.52</v>
      </c>
      <c r="S151" s="22"/>
      <c r="T151" s="22"/>
      <c r="U151" s="22"/>
      <c r="V151" s="22"/>
    </row>
    <row r="152" spans="1:18" ht="15">
      <c r="A152" s="9"/>
      <c r="B152" s="10"/>
      <c r="C152" s="11"/>
      <c r="D152" s="11"/>
      <c r="E152" s="11"/>
      <c r="F152" s="11" t="s">
        <v>22</v>
      </c>
      <c r="G152" s="11"/>
      <c r="H152" s="11"/>
      <c r="I152" s="11"/>
      <c r="J152" s="11"/>
      <c r="K152" s="11"/>
      <c r="L152" s="12" t="s">
        <v>149</v>
      </c>
      <c r="M152" s="13">
        <v>200000</v>
      </c>
      <c r="N152" s="13">
        <v>200000</v>
      </c>
      <c r="O152" s="13">
        <v>0</v>
      </c>
      <c r="P152" s="31">
        <v>-200000</v>
      </c>
      <c r="R152" s="13">
        <v>0</v>
      </c>
    </row>
    <row r="153" spans="1:18" ht="15">
      <c r="A153" s="9"/>
      <c r="B153" s="10"/>
      <c r="C153" s="11"/>
      <c r="D153" s="11"/>
      <c r="E153" s="11"/>
      <c r="F153" s="11"/>
      <c r="G153" s="11" t="s">
        <v>22</v>
      </c>
      <c r="H153" s="11"/>
      <c r="I153" s="11"/>
      <c r="J153" s="11"/>
      <c r="K153" s="11"/>
      <c r="L153" s="12" t="s">
        <v>150</v>
      </c>
      <c r="M153" s="13">
        <v>200000</v>
      </c>
      <c r="N153" s="13">
        <v>200000</v>
      </c>
      <c r="O153" s="13">
        <v>0</v>
      </c>
      <c r="P153" s="31">
        <v>-200000</v>
      </c>
      <c r="R153" s="13">
        <v>0</v>
      </c>
    </row>
    <row r="154" spans="1:18" ht="15">
      <c r="A154" s="9"/>
      <c r="B154" s="10"/>
      <c r="C154" s="11"/>
      <c r="D154" s="11"/>
      <c r="E154" s="11"/>
      <c r="F154" s="11"/>
      <c r="G154" s="11"/>
      <c r="H154" s="11" t="s">
        <v>151</v>
      </c>
      <c r="I154" s="11"/>
      <c r="J154" s="11"/>
      <c r="K154" s="11"/>
      <c r="L154" s="12" t="s">
        <v>152</v>
      </c>
      <c r="M154" s="13">
        <v>200000</v>
      </c>
      <c r="N154" s="13">
        <v>200000</v>
      </c>
      <c r="O154" s="13">
        <v>0</v>
      </c>
      <c r="P154" s="31">
        <v>-200000</v>
      </c>
      <c r="R154" s="13">
        <v>0</v>
      </c>
    </row>
    <row r="155" spans="1:18" ht="15">
      <c r="A155" s="9"/>
      <c r="B155" s="10"/>
      <c r="C155" s="11"/>
      <c r="D155" s="11"/>
      <c r="E155" s="11"/>
      <c r="F155" s="11"/>
      <c r="G155" s="11"/>
      <c r="H155" s="11"/>
      <c r="I155" s="11" t="s">
        <v>22</v>
      </c>
      <c r="J155" s="11"/>
      <c r="K155" s="11"/>
      <c r="L155" s="12" t="s">
        <v>153</v>
      </c>
      <c r="M155" s="13">
        <v>200000</v>
      </c>
      <c r="N155" s="13">
        <v>200000</v>
      </c>
      <c r="O155" s="13">
        <v>0</v>
      </c>
      <c r="P155" s="31">
        <v>-200000</v>
      </c>
      <c r="R155" s="13">
        <v>0</v>
      </c>
    </row>
    <row r="156" spans="1:18" ht="15">
      <c r="A156" s="9"/>
      <c r="B156" s="10"/>
      <c r="C156" s="11"/>
      <c r="D156" s="11"/>
      <c r="E156" s="11"/>
      <c r="F156" s="11"/>
      <c r="G156" s="11"/>
      <c r="H156" s="11"/>
      <c r="I156" s="11"/>
      <c r="J156" s="11" t="s">
        <v>20</v>
      </c>
      <c r="K156" s="11"/>
      <c r="L156" s="12" t="s">
        <v>154</v>
      </c>
      <c r="M156" s="13">
        <v>200000</v>
      </c>
      <c r="N156" s="13">
        <v>200000</v>
      </c>
      <c r="O156" s="13">
        <v>0</v>
      </c>
      <c r="P156" s="31">
        <v>-200000</v>
      </c>
      <c r="R156" s="13">
        <v>0</v>
      </c>
    </row>
    <row r="157" spans="1:22" ht="15">
      <c r="A157" s="15"/>
      <c r="B157" s="16"/>
      <c r="C157" s="17"/>
      <c r="D157" s="17"/>
      <c r="E157" s="17"/>
      <c r="F157" s="17"/>
      <c r="G157" s="17"/>
      <c r="H157" s="17"/>
      <c r="I157" s="17"/>
      <c r="J157" s="17"/>
      <c r="K157" s="17" t="s">
        <v>155</v>
      </c>
      <c r="L157" s="18" t="s">
        <v>156</v>
      </c>
      <c r="M157" s="24">
        <v>200000</v>
      </c>
      <c r="N157" s="24">
        <v>200000</v>
      </c>
      <c r="O157" s="24">
        <v>0</v>
      </c>
      <c r="P157" s="21">
        <v>-200000</v>
      </c>
      <c r="Q157" s="22"/>
      <c r="R157" s="24">
        <v>0</v>
      </c>
      <c r="S157" s="22"/>
      <c r="T157" s="22"/>
      <c r="U157" s="22"/>
      <c r="V157" s="22"/>
    </row>
    <row r="158" spans="1:20" ht="15">
      <c r="A158" s="9"/>
      <c r="B158" s="10"/>
      <c r="C158" s="11"/>
      <c r="D158" s="11"/>
      <c r="E158" s="11"/>
      <c r="F158" s="11"/>
      <c r="G158" s="11"/>
      <c r="H158" s="11" t="s">
        <v>151</v>
      </c>
      <c r="I158" s="11"/>
      <c r="J158" s="11"/>
      <c r="K158" s="11"/>
      <c r="L158" s="12" t="s">
        <v>152</v>
      </c>
      <c r="M158" s="13">
        <v>281918600</v>
      </c>
      <c r="N158" s="13">
        <v>281018600</v>
      </c>
      <c r="O158" s="13">
        <v>183544000</v>
      </c>
      <c r="P158" s="31">
        <v>-97474600</v>
      </c>
      <c r="Q158" s="1">
        <v>-34.68617379774862</v>
      </c>
      <c r="R158" s="13">
        <v>161775389</v>
      </c>
      <c r="T158" s="42">
        <v>-0.3469</v>
      </c>
    </row>
    <row r="159" spans="1:18" ht="15">
      <c r="A159" s="9"/>
      <c r="B159" s="10"/>
      <c r="C159" s="11"/>
      <c r="D159" s="11"/>
      <c r="E159" s="11"/>
      <c r="F159" s="11"/>
      <c r="G159" s="11"/>
      <c r="H159" s="11"/>
      <c r="I159" s="11" t="s">
        <v>131</v>
      </c>
      <c r="J159" s="11"/>
      <c r="K159" s="11"/>
      <c r="L159" s="12" t="s">
        <v>157</v>
      </c>
      <c r="M159" s="13">
        <v>281918600</v>
      </c>
      <c r="N159" s="13">
        <v>281018600</v>
      </c>
      <c r="O159" s="13">
        <v>183544000</v>
      </c>
      <c r="P159" s="31">
        <v>-97474600</v>
      </c>
      <c r="R159" s="13">
        <v>161775389</v>
      </c>
    </row>
    <row r="160" spans="1:18" ht="15">
      <c r="A160" s="9"/>
      <c r="B160" s="10"/>
      <c r="C160" s="11"/>
      <c r="D160" s="11"/>
      <c r="E160" s="11"/>
      <c r="F160" s="11"/>
      <c r="G160" s="11"/>
      <c r="H160" s="11"/>
      <c r="I160" s="11"/>
      <c r="J160" s="11" t="s">
        <v>20</v>
      </c>
      <c r="K160" s="11"/>
      <c r="L160" s="12" t="s">
        <v>158</v>
      </c>
      <c r="M160" s="13">
        <v>281918600</v>
      </c>
      <c r="N160" s="13">
        <v>281018600</v>
      </c>
      <c r="O160" s="13">
        <v>183544000</v>
      </c>
      <c r="P160" s="31">
        <v>-97474600</v>
      </c>
      <c r="R160" s="13">
        <v>161775389</v>
      </c>
    </row>
    <row r="161" spans="1:22" ht="15">
      <c r="A161" s="15"/>
      <c r="B161" s="16"/>
      <c r="C161" s="17"/>
      <c r="D161" s="17"/>
      <c r="E161" s="17"/>
      <c r="F161" s="17"/>
      <c r="G161" s="17"/>
      <c r="H161" s="17"/>
      <c r="I161" s="17"/>
      <c r="J161" s="17"/>
      <c r="K161" s="17" t="s">
        <v>25</v>
      </c>
      <c r="L161" s="18" t="s">
        <v>159</v>
      </c>
      <c r="M161" s="24">
        <v>33407600</v>
      </c>
      <c r="N161" s="24">
        <v>33407600</v>
      </c>
      <c r="O161" s="24">
        <v>20820000</v>
      </c>
      <c r="P161" s="21">
        <v>-12587600</v>
      </c>
      <c r="Q161" s="22"/>
      <c r="R161" s="24">
        <v>24390280</v>
      </c>
      <c r="S161" s="22"/>
      <c r="T161" s="22"/>
      <c r="U161" s="22"/>
      <c r="V161" s="22"/>
    </row>
    <row r="162" spans="1:22" ht="15">
      <c r="A162" s="15"/>
      <c r="B162" s="16"/>
      <c r="C162" s="17"/>
      <c r="D162" s="17"/>
      <c r="E162" s="17"/>
      <c r="F162" s="17"/>
      <c r="G162" s="17"/>
      <c r="H162" s="17"/>
      <c r="I162" s="17"/>
      <c r="J162" s="17"/>
      <c r="K162" s="17" t="s">
        <v>37</v>
      </c>
      <c r="L162" s="18" t="s">
        <v>160</v>
      </c>
      <c r="M162" s="24">
        <v>167250000</v>
      </c>
      <c r="N162" s="24">
        <v>167250000</v>
      </c>
      <c r="O162" s="24">
        <v>121950000</v>
      </c>
      <c r="P162" s="21">
        <v>-45300000</v>
      </c>
      <c r="Q162" s="22"/>
      <c r="R162" s="24">
        <v>126052936</v>
      </c>
      <c r="S162" s="22"/>
      <c r="T162" s="40"/>
      <c r="U162" s="22"/>
      <c r="V162" s="22"/>
    </row>
    <row r="163" spans="1:22" ht="15.75" thickBot="1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36" t="s">
        <v>51</v>
      </c>
      <c r="L163" s="37" t="s">
        <v>161</v>
      </c>
      <c r="M163" s="38">
        <v>81261000</v>
      </c>
      <c r="N163" s="38">
        <v>80361000</v>
      </c>
      <c r="O163" s="38">
        <v>40774000</v>
      </c>
      <c r="P163" s="39">
        <v>-39587000</v>
      </c>
      <c r="Q163" s="22"/>
      <c r="R163" s="38">
        <v>11332173</v>
      </c>
      <c r="S163" s="22"/>
      <c r="T163" s="41">
        <v>1.6845</v>
      </c>
      <c r="U163" s="22"/>
      <c r="V163" s="22"/>
    </row>
    <row r="164" spans="1:18" ht="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8"/>
      <c r="N164" s="28"/>
      <c r="O164" s="28"/>
      <c r="R164" s="28"/>
    </row>
    <row r="165" spans="1:18" ht="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8"/>
      <c r="N165" s="28"/>
      <c r="O165" s="28"/>
      <c r="R165" s="28"/>
    </row>
    <row r="166" spans="1:18" ht="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8"/>
      <c r="N166" s="28"/>
      <c r="O166" s="28"/>
      <c r="R166" s="28"/>
    </row>
    <row r="167" spans="1:18" ht="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8"/>
      <c r="N167" s="28"/>
      <c r="O167" s="28"/>
      <c r="R167" s="28"/>
    </row>
    <row r="168" spans="1:18" ht="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8"/>
      <c r="N168" s="28"/>
      <c r="O168" s="28"/>
      <c r="R168" s="28"/>
    </row>
    <row r="169" spans="1:18" ht="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8"/>
      <c r="N169" s="28"/>
      <c r="O169" s="28"/>
      <c r="R169" s="28"/>
    </row>
    <row r="170" spans="1:18" ht="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8"/>
      <c r="N170" s="28"/>
      <c r="O170" s="28"/>
      <c r="R170" s="28"/>
    </row>
    <row r="171" spans="1:18" ht="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8"/>
      <c r="N171" s="28"/>
      <c r="O171" s="28"/>
      <c r="R171" s="28"/>
    </row>
    <row r="172" spans="1:18" ht="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8"/>
      <c r="N172" s="28"/>
      <c r="O172" s="28"/>
      <c r="R172" s="28"/>
    </row>
    <row r="173" spans="1:18" ht="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8"/>
      <c r="N173" s="28"/>
      <c r="O173" s="28"/>
      <c r="R173" s="28"/>
    </row>
    <row r="174" spans="1:18" ht="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8"/>
      <c r="N174" s="28"/>
      <c r="O174" s="28"/>
      <c r="R174" s="28"/>
    </row>
    <row r="175" spans="1:18" ht="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8"/>
      <c r="N175" s="28"/>
      <c r="O175" s="28"/>
      <c r="R175" s="28"/>
    </row>
    <row r="176" spans="1:18" ht="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8"/>
      <c r="N176" s="28"/>
      <c r="O176" s="28"/>
      <c r="R176" s="28"/>
    </row>
    <row r="177" spans="1:18" ht="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8"/>
      <c r="N177" s="28"/>
      <c r="O177" s="28"/>
      <c r="R177" s="28"/>
    </row>
  </sheetData>
  <sheetProtection/>
  <mergeCells count="16">
    <mergeCell ref="O5:O7"/>
    <mergeCell ref="P5:P7"/>
    <mergeCell ref="R5:R7"/>
    <mergeCell ref="A6:B6"/>
    <mergeCell ref="C6:F6"/>
    <mergeCell ref="H6:K6"/>
    <mergeCell ref="A1:P1"/>
    <mergeCell ref="A2:P2"/>
    <mergeCell ref="A3:L3"/>
    <mergeCell ref="A5:B5"/>
    <mergeCell ref="C5:F5"/>
    <mergeCell ref="G5:G7"/>
    <mergeCell ref="H5:K5"/>
    <mergeCell ref="L5:L7"/>
    <mergeCell ref="M5:M7"/>
    <mergeCell ref="N5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BYTE</dc:creator>
  <cp:keywords/>
  <dc:description/>
  <cp:lastModifiedBy>Feyza Sarıkamış</cp:lastModifiedBy>
  <cp:lastPrinted>2020-06-11T20:08:44Z</cp:lastPrinted>
  <dcterms:created xsi:type="dcterms:W3CDTF">2019-02-02T06:22:25Z</dcterms:created>
  <dcterms:modified xsi:type="dcterms:W3CDTF">2020-06-11T20:20:27Z</dcterms:modified>
  <cp:category/>
  <cp:version/>
  <cp:contentType/>
  <cp:contentStatus/>
</cp:coreProperties>
</file>