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560" tabRatio="771" firstSheet="1" activeTab="6"/>
  </bookViews>
  <sheets>
    <sheet name="Kapak" sheetId="1" r:id="rId1"/>
    <sheet name="A CETVELİ" sheetId="2" r:id="rId2"/>
    <sheet name="Giderler" sheetId="3" r:id="rId3"/>
    <sheet name="B CETVELİ" sheetId="4" r:id="rId4"/>
    <sheet name="Gelirler" sheetId="5" r:id="rId5"/>
    <sheet name="C CETVELİ" sheetId="6" r:id="rId6"/>
    <sheet name="C CETVELİ KADROLAR" sheetId="7" r:id="rId7"/>
    <sheet name="D CETVELİ" sheetId="8" r:id="rId8"/>
    <sheet name="D CETVELİ Araçlar" sheetId="9" r:id="rId9"/>
    <sheet name="E CETVELİ" sheetId="10" r:id="rId10"/>
    <sheet name="Sheet1" sheetId="11" r:id="rId11"/>
  </sheets>
  <definedNames>
    <definedName name="_xlnm.Print_Titles" localSheetId="2">'Giderler'!$4:$5</definedName>
  </definedNames>
  <calcPr fullCalcOnLoad="1"/>
</workbook>
</file>

<file path=xl/sharedStrings.xml><?xml version="1.0" encoding="utf-8"?>
<sst xmlns="http://schemas.openxmlformats.org/spreadsheetml/2006/main" count="655" uniqueCount="211">
  <si>
    <t>01</t>
  </si>
  <si>
    <t>KADRO ADI</t>
  </si>
  <si>
    <t>AÇIKLAMA</t>
  </si>
  <si>
    <t>I</t>
  </si>
  <si>
    <t>II</t>
  </si>
  <si>
    <t>Sözleşmeli Personel</t>
  </si>
  <si>
    <t>Mali İşler Memuru</t>
  </si>
  <si>
    <t>Sekreter</t>
  </si>
  <si>
    <t>Koordinatör</t>
  </si>
  <si>
    <t>Barem</t>
  </si>
  <si>
    <t>Genel Toplam</t>
  </si>
  <si>
    <t>Kurumsal</t>
  </si>
  <si>
    <t>FONKSİYONEL</t>
  </si>
  <si>
    <t>KADRO    ADEDİ</t>
  </si>
  <si>
    <t>KURUMSAL</t>
  </si>
  <si>
    <t>Bakanlık / Daire</t>
  </si>
  <si>
    <t>Plaka  No</t>
  </si>
  <si>
    <t>Modeli</t>
  </si>
  <si>
    <t>Ağırlığı</t>
  </si>
  <si>
    <t>Açıklama</t>
  </si>
  <si>
    <t>Odacı/Şoför</t>
  </si>
  <si>
    <t xml:space="preserve"> </t>
  </si>
  <si>
    <t xml:space="preserve">"C" CETVELİ KADROLAR </t>
  </si>
  <si>
    <t xml:space="preserve">" A "   C E T V E L İ </t>
  </si>
  <si>
    <t>Ö D E N E K L E R</t>
  </si>
  <si>
    <t>( Madde 2 )</t>
  </si>
  <si>
    <t>(Madde 2)</t>
  </si>
  <si>
    <t xml:space="preserve">" B "   C E T V E L İ </t>
  </si>
  <si>
    <t>G E L İ R L E R</t>
  </si>
  <si>
    <t>(Madde 3)</t>
  </si>
  <si>
    <t xml:space="preserve">" C "   C E T V E L İ </t>
  </si>
  <si>
    <t xml:space="preserve">K A D R O L A R </t>
  </si>
  <si>
    <t xml:space="preserve">" D "   C E T V E L İ </t>
  </si>
  <si>
    <t>A R A Ç L A R</t>
  </si>
  <si>
    <t>BÜTÇE YASA TASARISI</t>
  </si>
  <si>
    <t>EKO REHBER</t>
  </si>
  <si>
    <t xml:space="preserve">                                                                           </t>
  </si>
  <si>
    <t>KODLAR</t>
  </si>
  <si>
    <t>GELİRİN EKONOMİK SINIFLANDIRMASI</t>
  </si>
  <si>
    <t>Artış / Azalış (TL)</t>
  </si>
  <si>
    <t>III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</si>
  <si>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</si>
  <si>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</si>
  <si>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</si>
  <si>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</si>
  <si>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</si>
  <si>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Hizmet Gelirleri</t>
  </si>
  <si>
    <t>Sair Gelir ve Ücretler</t>
  </si>
  <si>
    <t>PARA CEZALARI ve CEZALAR</t>
  </si>
  <si>
    <t>Para Cezaları</t>
  </si>
  <si>
    <t>İdari para cezaları</t>
  </si>
  <si>
    <t>ALINAN BAĞIŞ, YARDIM VE KREDİLER</t>
  </si>
  <si>
    <t>YURTİÇİNDEN</t>
  </si>
  <si>
    <t>Cari</t>
  </si>
  <si>
    <t>Devlet Katkısı</t>
  </si>
  <si>
    <t>(51-90 aralığı) Mahalli İdarelere özel gelirler</t>
  </si>
  <si>
    <t>MALİ OLMAYAN TEŞEKKÜL VE KAMU MALİ KURULUŞLARINDAN GELİRLER</t>
  </si>
  <si>
    <t>Merkez Bankası  Kar Payı</t>
  </si>
  <si>
    <t>Faizler, İkraz ve Gecikmiş Ödemeler</t>
  </si>
  <si>
    <t>Menkul kıymet ve gecikmiş ödemeler faizleri</t>
  </si>
  <si>
    <t>İkrazlardan geri alınanlar</t>
  </si>
  <si>
    <t>Vergi, resim ve harç gecikme faizleri</t>
  </si>
  <si>
    <t>Diğer faizler</t>
  </si>
  <si>
    <t>Menkul Kiraları</t>
  </si>
  <si>
    <t>Diğer Fon payları</t>
  </si>
  <si>
    <t>Kişilerden Alacaklar</t>
  </si>
  <si>
    <t>Tahsilinde Bütçeye Gelir Kaydedilecek Olan Alacaklar</t>
  </si>
  <si>
    <t>Bütçeye Gelir Kaydedilecek Olan Alacakların Faizi</t>
  </si>
  <si>
    <t>Diğer Alacakların Faizi</t>
  </si>
  <si>
    <t>Menkul Kıymetler ve Varlıklar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</si>
  <si>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</si>
  <si>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</si>
  <si>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</si>
  <si>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</si>
  <si>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</si>
  <si>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</si>
  <si>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</si>
  <si>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>ÖDENEĞİN ADI</t>
  </si>
  <si>
    <t>GENEL KAMU HİZMETLERİ</t>
  </si>
  <si>
    <t>Genel Hizmetler</t>
  </si>
  <si>
    <t>ÖZEL BÜTÇELİ KURULUŞLAR</t>
  </si>
  <si>
    <t>PERSONEL GİDERLERİ</t>
  </si>
  <si>
    <t>MEMURLAR</t>
  </si>
  <si>
    <t>Ek Çalışma Karşılıkları</t>
  </si>
  <si>
    <t>SÖZLEŞMELİ PERSONEL</t>
  </si>
  <si>
    <t>Ücretler</t>
  </si>
  <si>
    <t>Sözleşmeli Personelin Ücretleri</t>
  </si>
  <si>
    <t>Sosyal Sigortalar Kurumuna</t>
  </si>
  <si>
    <t>İhtiyat Sandığına</t>
  </si>
  <si>
    <t>MAL VE HİZMET ALIM GİDERLERİ</t>
  </si>
  <si>
    <t>Kırtasiye ve Büro Malzemesi Alımları</t>
  </si>
  <si>
    <t>Kırtasiye Alımları</t>
  </si>
  <si>
    <t>Büro Malzemesi Alımları</t>
  </si>
  <si>
    <t>Baskı ve Cilt Giderleri</t>
  </si>
  <si>
    <t>Su Alımları</t>
  </si>
  <si>
    <t>Temizlik Malzemesi Alımları</t>
  </si>
  <si>
    <t>Enerji Alımları</t>
  </si>
  <si>
    <t>Akaryakıt ve Yağ Alımları</t>
  </si>
  <si>
    <t>Elektrik Alımları</t>
  </si>
  <si>
    <t>Özel Malzeme Alımları</t>
  </si>
  <si>
    <t>Diğer Tüketim Mal ve Malzemesi Alımları</t>
  </si>
  <si>
    <t>YOLLUKLAR</t>
  </si>
  <si>
    <t>Yurtiçi Geçici Görev Yollukları</t>
  </si>
  <si>
    <t>Yurtdışı Geçici Görev Yollukları</t>
  </si>
  <si>
    <t>HİZMET ALIMLARI</t>
  </si>
  <si>
    <t>Haberleşme Giderleri</t>
  </si>
  <si>
    <t>Posta ve Telgraf Giderleri</t>
  </si>
  <si>
    <t>Telefon Abonelik ve Kullanım Ücretleri</t>
  </si>
  <si>
    <t>Diğer Hizmet Alımları</t>
  </si>
  <si>
    <t>Temsil Giderleri</t>
  </si>
  <si>
    <t>Ağırlama, Tören, Fuar, Organizasyon Giderleri</t>
  </si>
  <si>
    <t>MENKUL MAL, GAYRİMADDİ HAK ALIM, BAKIM VE ONARIM GİDERLERİ</t>
  </si>
  <si>
    <t>Menkul Mal Alım Giderleri</t>
  </si>
  <si>
    <t>Büro ve İşyeri Mal ve Malzeme Alımları</t>
  </si>
  <si>
    <t>Diğer Dayanıklı Mal ve Malzeme Alımları</t>
  </si>
  <si>
    <t>Gayri Maddi Hak Alımları</t>
  </si>
  <si>
    <t>Bakım ve Onarım Giderleri</t>
  </si>
  <si>
    <t>Tefrişat Bakım ve Onarım Giderleri</t>
  </si>
  <si>
    <t>Hizmet Binası Bakım ve Onarım Giderleri</t>
  </si>
  <si>
    <t>Büro Bakım ve Onarım Giderleri</t>
  </si>
  <si>
    <t>SERMAYE GİDERLERİ</t>
  </si>
  <si>
    <t xml:space="preserve">"D" CETVELİ ARAÇLAR </t>
  </si>
  <si>
    <t>"B" CETVELİ GELİRLER</t>
  </si>
  <si>
    <t>47/2010 Sayılı Yasa Karşılığı Baremler</t>
  </si>
  <si>
    <t>4-11</t>
  </si>
  <si>
    <t>6-15</t>
  </si>
  <si>
    <t>10-16</t>
  </si>
  <si>
    <t>17B-18B</t>
  </si>
  <si>
    <t>1-4</t>
  </si>
  <si>
    <t>5-8</t>
  </si>
  <si>
    <t>9-11</t>
  </si>
  <si>
    <t>15-17</t>
  </si>
  <si>
    <t xml:space="preserve">" E"   C E T V E L İ </t>
  </si>
  <si>
    <t>2019 Bütçe Geliri (TL)</t>
  </si>
  <si>
    <t>2019 Tadil Bütçe Geliri (TL)</t>
  </si>
  <si>
    <t>2019 Yılı 8 aylık Bütçe Gerçekleşme</t>
  </si>
  <si>
    <t>2020 Bütçe Geliri (TL)</t>
  </si>
  <si>
    <t>Kişisel Verileri Koruma Kurulu</t>
  </si>
  <si>
    <t>Birleştirme Ruhsatı Ücreti</t>
  </si>
  <si>
    <t>Transfer Ruhsatı Ücreti</t>
  </si>
  <si>
    <t>Bilgiye Erişim Ücreti</t>
  </si>
  <si>
    <t>İmal Tarihi</t>
  </si>
  <si>
    <t>Marka</t>
  </si>
  <si>
    <t>KİŞİSEL VERİLERİ KORUMA KURULU</t>
  </si>
  <si>
    <t>2020 MALİ YILI</t>
  </si>
  <si>
    <t>Bilgi / Belge Yöneticisi</t>
  </si>
  <si>
    <t>Hukukçu</t>
  </si>
  <si>
    <t>Denetleme Memuru</t>
  </si>
  <si>
    <t>İdari Para Cezaları</t>
  </si>
  <si>
    <t>Münhal</t>
  </si>
  <si>
    <t>Diğer Genel Hizmetler</t>
  </si>
  <si>
    <t>6</t>
  </si>
  <si>
    <t>Temel Maaşları</t>
  </si>
  <si>
    <t>02</t>
  </si>
  <si>
    <t>03</t>
  </si>
  <si>
    <t>TÜKETİME YÖNELİK MAL VE MALZEME ALIMLARI</t>
  </si>
  <si>
    <t>05</t>
  </si>
  <si>
    <t>Su ve Temizlik Malzemesi Alımları</t>
  </si>
  <si>
    <t>Tıbbi İlaç ve Malzeme Alımları</t>
  </si>
  <si>
    <t>04</t>
  </si>
  <si>
    <t>06</t>
  </si>
  <si>
    <t>Hat Kira Giderleri</t>
  </si>
  <si>
    <t>Komisyon Giderleri</t>
  </si>
  <si>
    <t>Yurtdışı Staj ve Öğrenim Giderleri</t>
  </si>
  <si>
    <t>TEMSİL VE TANITMA GİDERLERİ</t>
  </si>
  <si>
    <t>Büro ve İşyeri Makine ve Techizat Alımları</t>
  </si>
  <si>
    <t>Yangından Korunma Malzemeleri Alımları</t>
  </si>
  <si>
    <t>GAYRİMENKUL MAL BAKIM VE ONARIM GİDERLERİ</t>
  </si>
  <si>
    <t xml:space="preserve">"A'' CETVELİ ÖDENEKLER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</si>
  <si>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KURUM</t>
  </si>
  <si>
    <t>FONKSİYON</t>
  </si>
  <si>
    <t>FİN</t>
  </si>
  <si>
    <t>EKONOMİK</t>
  </si>
  <si>
    <t>İletişim Hizmetleri</t>
  </si>
  <si>
    <t xml:space="preserve">SÖZLEŞMELİ PERSONEL </t>
  </si>
  <si>
    <t>SOSYAL GÜVENLİK KURUMUNA DEVLET PRİMi GİDERLERİ</t>
  </si>
  <si>
    <t>Teknik Techizat Alımları Projesi</t>
  </si>
  <si>
    <t>MAMUL MAL ALIMLARI</t>
  </si>
  <si>
    <t>Büro ve İşyeri Makine Techizat Alımları</t>
  </si>
  <si>
    <t>Teknik Techizat Alımları</t>
  </si>
  <si>
    <t>Mobil Telsiz Kullanım Ücretleri Yazılım Projesi</t>
  </si>
  <si>
    <t>GAYRİMADDİ HAK ALIMLARI</t>
  </si>
  <si>
    <t>Bilgisayar Yazılımı Alımları</t>
  </si>
  <si>
    <t>Taşıt Alımı Projesi</t>
  </si>
  <si>
    <t>Taşıt alımları</t>
  </si>
  <si>
    <t>Kara Taşıt Alımları (Zırhlı Taşıt Alımı Dahil)</t>
  </si>
  <si>
    <t>3</t>
  </si>
  <si>
    <t>Madde</t>
  </si>
  <si>
    <t>Telsiz Yazılım Projesi (TESBİT)</t>
  </si>
  <si>
    <t xml:space="preserve">Bilgisayar Yazılım Alımları ve Yapımları  </t>
  </si>
  <si>
    <t>GAYRIMENKUL SERMAYE ÜRETİM GİDERLERİ</t>
  </si>
  <si>
    <t>Müteahhitlik Giderleri</t>
  </si>
  <si>
    <t>Hizmet Binası</t>
  </si>
  <si>
    <t>Sistem Odası Yapılandırma Projesi</t>
  </si>
  <si>
    <t>KİŞİSEL VERİLERİ KORUMA KURULU YÖNETİM HİZMETLERİ</t>
  </si>
  <si>
    <t>2019        Bütçe Ödeneği (TL)</t>
  </si>
  <si>
    <t>2019        Tadil Ödenek (TL)</t>
  </si>
  <si>
    <t>Bu Sütun bilgi amaçlı doldurulduktan sonra gizlenir</t>
  </si>
  <si>
    <t>Kişisel Verileri Koruma Kurulu Hizmet Binası Yapımı Projesi</t>
  </si>
  <si>
    <t>Diğer Yayın Alımları</t>
  </si>
  <si>
    <t>Yakacak Alımları</t>
  </si>
  <si>
    <t>2019 Mali Yılı        6 Aylık Gerçekleşme (TL)</t>
  </si>
  <si>
    <t>2020       Bütçe  Teklifi (TL)</t>
  </si>
  <si>
    <t>-</t>
  </si>
  <si>
    <t>(Madde 5)</t>
  </si>
  <si>
    <t>2020                         Bütçe Ödeneği           (TL)</t>
  </si>
  <si>
    <t>Kurula Ait Herhangi Bir Araç Bulunmamaktadır</t>
  </si>
  <si>
    <t>Avadanlık ve Yedek Parça Alımları</t>
  </si>
  <si>
    <t>Memur Maaşları</t>
  </si>
  <si>
    <t>3 Münhal</t>
  </si>
  <si>
    <t>2 Münhal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</si>
</sst>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L&quot;#,##0_);\(&quot;TL&quot;#,##0\)"/>
    <numFmt numFmtId="189" formatCode="&quot;TL&quot;#,##0_);[Red]\(&quot;TL&quot;#,##0\)"/>
    <numFmt numFmtId="190" formatCode="&quot;TL&quot;#,##0.00_);\(&quot;TL&quot;#,##0.00\)"/>
    <numFmt numFmtId="191" formatCode="&quot;TL&quot;#,##0.00_);[Red]\(&quot;TL&quot;#,##0.00\)"/>
    <numFmt numFmtId="192" formatCode="_(&quot;TL&quot;* #,##0_);_(&quot;TL&quot;* \(#,##0\);_(&quot;TL&quot;* &quot;-&quot;_);_(@_)"/>
    <numFmt numFmtId="193" formatCode="_(&quot;TL&quot;* #,##0.00_);_(&quot;TL&quot;* \(#,##0.00\);_(&quot;TL&quot;* &quot;-&quot;??_);_(@_)"/>
    <numFmt numFmtId="194" formatCode="\ General"/>
    <numFmt numFmtId="195" formatCode="&quot;TRY&quot;#,##0_);\(&quot;TRY&quot;#,##0\)"/>
    <numFmt numFmtId="196" formatCode="&quot;TRY&quot;#,##0_);[Red]\(&quot;TRY&quot;#,##0\)"/>
    <numFmt numFmtId="197" formatCode="&quot;TRY&quot;#,##0.00_);\(&quot;TRY&quot;#,##0.00\)"/>
    <numFmt numFmtId="198" formatCode="&quot;TRY&quot;#,##0.00_);[Red]\(&quot;TRY&quot;#,##0.00\)"/>
    <numFmt numFmtId="199" formatCode="_(&quot;TRY&quot;* #,##0_);_(&quot;TRY&quot;* \(#,##0\);_(&quot;TRY&quot;* &quot;-&quot;_);_(@_)"/>
    <numFmt numFmtId="200" formatCode="_(&quot;TRY&quot;* #,##0.00_);_(&quot;TRY&quot;* \(#,##0.00\);_(&quot;TRY&quot;* &quot;-&quot;??_);_(@_)"/>
    <numFmt numFmtId="201" formatCode="&quot;TL&quot;#,##0;\-&quot;TL&quot;#,##0"/>
    <numFmt numFmtId="202" formatCode="&quot;TL&quot;#,##0;[Red]\-&quot;TL&quot;#,##0"/>
    <numFmt numFmtId="203" formatCode="&quot;TL&quot;#,##0.00;\-&quot;TL&quot;#,##0.00"/>
    <numFmt numFmtId="204" formatCode="&quot;TL&quot;#,##0.00;[Red]\-&quot;TL&quot;#,##0.00"/>
    <numFmt numFmtId="205" formatCode="_-&quot;TL&quot;* #,##0_-;\-&quot;TL&quot;* #,##0_-;_-&quot;TL&quot;* &quot;-&quot;_-;_-@_-"/>
    <numFmt numFmtId="206" formatCode="_-&quot;TL&quot;* #,##0.00_-;\-&quot;TL&quot;* #,##0.00_-;_-&quot;TL&quot;* &quot;-&quot;??_-;_-@_-"/>
    <numFmt numFmtId="207" formatCode="00"/>
    <numFmt numFmtId="208" formatCode="#,##0\ _T_L;[Red]#,##0\ _T_L"/>
    <numFmt numFmtId="209" formatCode="\ @"/>
    <numFmt numFmtId="210" formatCode="0\1"/>
    <numFmt numFmtId="211" formatCode="0\3"/>
    <numFmt numFmtId="212" formatCode="#,##0\ &quot;TL&quot;"/>
    <numFmt numFmtId="213" formatCode="[$-41F]dd\ mmmm\ yyyy\ dddd"/>
    <numFmt numFmtId="214" formatCode="_-* #,##0\ &quot;TL&quot;_-;\-* #,##0\ &quot;TL&quot;_-;_-* &quot;-&quot;??\ &quot;TL&quot;_-;_-@_-"/>
    <numFmt numFmtId="215" formatCode="[$-809]dd\ mmmm\ yyyy"/>
    <numFmt numFmtId="216" formatCode="[$-409]hh:mm:ss\ AM/PM"/>
    <numFmt numFmtId="217" formatCode="\+\ #,##0.00"/>
    <numFmt numFmtId="218" formatCode="0.0"/>
    <numFmt numFmtId="219" formatCode="0.00;[Red]0.00"/>
    <numFmt numFmtId="220" formatCode="#,##0\ _₺"/>
  </numFmts>
  <fonts count="74">
    <font>
      <sz val="10"/>
      <name val="Arial"/>
      <family val="0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b/>
      <sz val="26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20"/>
      <name val="Calibri"/>
      <family val="2"/>
    </font>
    <font>
      <b/>
      <sz val="18"/>
      <name val="Arial Tur"/>
      <family val="2"/>
    </font>
    <font>
      <b/>
      <sz val="16"/>
      <name val="Arial"/>
      <family val="2"/>
    </font>
    <font>
      <sz val="24"/>
      <name val="Arial"/>
      <family val="2"/>
    </font>
    <font>
      <b/>
      <sz val="16"/>
      <color indexed="9"/>
      <name val="Times New Roman"/>
      <family val="1"/>
    </font>
    <font>
      <sz val="10"/>
      <color indexed="9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26"/>
      <name val="Arial Tur"/>
      <family val="2"/>
    </font>
    <font>
      <sz val="26"/>
      <name val="Arial Tur"/>
      <family val="2"/>
    </font>
    <font>
      <b/>
      <sz val="18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b/>
      <sz val="20"/>
      <name val="Arial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59" fillId="41" borderId="5" applyNumberFormat="0" applyAlignment="0" applyProtection="0"/>
    <xf numFmtId="0" fontId="60" fillId="4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3" borderId="7" applyNumberFormat="0" applyAlignment="0" applyProtection="0"/>
    <xf numFmtId="0" fontId="6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8" applyNumberFormat="0" applyAlignment="0" applyProtection="0"/>
    <xf numFmtId="0" fontId="62" fillId="44" borderId="0" applyNumberFormat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4" fillId="43" borderId="8" applyNumberFormat="0" applyAlignment="0" applyProtection="0"/>
    <xf numFmtId="0" fontId="19" fillId="0" borderId="0" applyNumberFormat="0" applyFill="0" applyBorder="0" applyAlignment="0" applyProtection="0"/>
    <xf numFmtId="0" fontId="66" fillId="45" borderId="5" applyNumberFormat="0" applyAlignment="0" applyProtection="0"/>
    <xf numFmtId="0" fontId="5" fillId="46" borderId="12" applyNumberFormat="0" applyAlignment="0" applyProtection="0"/>
    <xf numFmtId="0" fontId="7" fillId="4" borderId="0" applyNumberFormat="0" applyBorder="0" applyAlignment="0" applyProtection="0"/>
    <xf numFmtId="0" fontId="30" fillId="3" borderId="0" applyNumberFormat="0" applyBorder="0" applyAlignment="0" applyProtection="0"/>
    <xf numFmtId="0" fontId="67" fillId="0" borderId="13" applyNumberFormat="0" applyFill="0" applyAlignment="0" applyProtection="0"/>
    <xf numFmtId="0" fontId="68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4" applyNumberFormat="0" applyFont="0" applyAlignment="0" applyProtection="0"/>
    <xf numFmtId="0" fontId="0" fillId="49" borderId="15" applyNumberFormat="0" applyFont="0" applyAlignment="0" applyProtection="0"/>
    <xf numFmtId="0" fontId="10" fillId="50" borderId="0" applyNumberFormat="0" applyBorder="0" applyAlignment="0" applyProtection="0"/>
    <xf numFmtId="0" fontId="69" fillId="41" borderId="16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71" fillId="0" borderId="18" applyNumberFormat="0" applyFill="0" applyAlignment="0" applyProtection="0"/>
    <xf numFmtId="0" fontId="13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4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88">
      <alignment/>
      <protection/>
    </xf>
    <xf numFmtId="0" fontId="21" fillId="0" borderId="0" xfId="88" applyFont="1">
      <alignment/>
      <protection/>
    </xf>
    <xf numFmtId="0" fontId="0" fillId="0" borderId="0" xfId="88" applyBorder="1">
      <alignment/>
      <protection/>
    </xf>
    <xf numFmtId="0" fontId="23" fillId="0" borderId="19" xfId="88" applyFont="1" applyBorder="1" applyAlignment="1">
      <alignment horizontal="center" vertical="center"/>
      <protection/>
    </xf>
    <xf numFmtId="0" fontId="24" fillId="0" borderId="0" xfId="88" applyFont="1" applyBorder="1">
      <alignment/>
      <protection/>
    </xf>
    <xf numFmtId="0" fontId="24" fillId="0" borderId="20" xfId="88" applyFont="1" applyBorder="1" applyAlignment="1">
      <alignment horizontal="center"/>
      <protection/>
    </xf>
    <xf numFmtId="0" fontId="23" fillId="0" borderId="20" xfId="88" applyFont="1" applyBorder="1" applyAlignment="1">
      <alignment horizontal="left"/>
      <protection/>
    </xf>
    <xf numFmtId="0" fontId="24" fillId="0" borderId="20" xfId="88" applyFont="1" applyBorder="1">
      <alignment/>
      <protection/>
    </xf>
    <xf numFmtId="49" fontId="24" fillId="0" borderId="20" xfId="88" applyNumberFormat="1" applyFont="1" applyBorder="1">
      <alignment/>
      <protection/>
    </xf>
    <xf numFmtId="0" fontId="24" fillId="0" borderId="0" xfId="88" applyFont="1">
      <alignment/>
      <protection/>
    </xf>
    <xf numFmtId="0" fontId="23" fillId="0" borderId="21" xfId="88" applyFont="1" applyFill="1" applyBorder="1" applyAlignment="1">
      <alignment horizontal="center"/>
      <protection/>
    </xf>
    <xf numFmtId="49" fontId="23" fillId="0" borderId="21" xfId="88" applyNumberFormat="1" applyFont="1" applyFill="1" applyBorder="1" applyAlignment="1">
      <alignment horizontal="center"/>
      <protection/>
    </xf>
    <xf numFmtId="0" fontId="24" fillId="0" borderId="21" xfId="88" applyFont="1" applyBorder="1" applyAlignment="1">
      <alignment horizontal="center"/>
      <protection/>
    </xf>
    <xf numFmtId="0" fontId="23" fillId="0" borderId="21" xfId="88" applyFont="1" applyBorder="1" applyAlignment="1">
      <alignment horizontal="left"/>
      <protection/>
    </xf>
    <xf numFmtId="0" fontId="24" fillId="0" borderId="21" xfId="88" applyFont="1" applyBorder="1">
      <alignment/>
      <protection/>
    </xf>
    <xf numFmtId="49" fontId="24" fillId="0" borderId="21" xfId="88" applyNumberFormat="1" applyFont="1" applyBorder="1">
      <alignment/>
      <protection/>
    </xf>
    <xf numFmtId="0" fontId="25" fillId="0" borderId="21" xfId="88" applyFont="1" applyBorder="1" applyAlignment="1">
      <alignment horizontal="center"/>
      <protection/>
    </xf>
    <xf numFmtId="0" fontId="23" fillId="0" borderId="21" xfId="88" applyFont="1" applyBorder="1">
      <alignment/>
      <protection/>
    </xf>
    <xf numFmtId="49" fontId="24" fillId="0" borderId="21" xfId="88" applyNumberFormat="1" applyFont="1" applyBorder="1" applyAlignment="1">
      <alignment horizontal="center"/>
      <protection/>
    </xf>
    <xf numFmtId="0" fontId="23" fillId="0" borderId="21" xfId="88" applyFont="1" applyBorder="1" applyAlignment="1">
      <alignment horizontal="center"/>
      <protection/>
    </xf>
    <xf numFmtId="0" fontId="24" fillId="0" borderId="0" xfId="88" applyFont="1" applyBorder="1">
      <alignment/>
      <protection/>
    </xf>
    <xf numFmtId="0" fontId="0" fillId="0" borderId="0" xfId="88" applyFont="1">
      <alignment/>
      <protection/>
    </xf>
    <xf numFmtId="0" fontId="21" fillId="0" borderId="0" xfId="88" applyFont="1" applyFill="1" applyBorder="1" applyAlignment="1">
      <alignment horizontal="center"/>
      <protection/>
    </xf>
    <xf numFmtId="0" fontId="23" fillId="0" borderId="22" xfId="88" applyFont="1" applyBorder="1" applyAlignment="1">
      <alignment horizontal="center"/>
      <protection/>
    </xf>
    <xf numFmtId="0" fontId="24" fillId="0" borderId="20" xfId="88" applyFont="1" applyFill="1" applyBorder="1" applyAlignment="1">
      <alignment horizontal="center"/>
      <protection/>
    </xf>
    <xf numFmtId="49" fontId="24" fillId="0" borderId="20" xfId="88" applyNumberFormat="1" applyFont="1" applyFill="1" applyBorder="1" applyAlignment="1">
      <alignment horizontal="center"/>
      <protection/>
    </xf>
    <xf numFmtId="0" fontId="23" fillId="0" borderId="23" xfId="88" applyFont="1" applyBorder="1" applyAlignment="1">
      <alignment horizontal="center" wrapText="1"/>
      <protection/>
    </xf>
    <xf numFmtId="0" fontId="26" fillId="0" borderId="21" xfId="88" applyFont="1" applyBorder="1" applyAlignment="1">
      <alignment horizontal="center"/>
      <protection/>
    </xf>
    <xf numFmtId="0" fontId="24" fillId="0" borderId="21" xfId="88" applyFont="1" applyFill="1" applyBorder="1" applyAlignment="1">
      <alignment horizontal="center"/>
      <protection/>
    </xf>
    <xf numFmtId="0" fontId="0" fillId="0" borderId="0" xfId="88" applyAlignment="1">
      <alignment horizontal="left"/>
      <protection/>
    </xf>
    <xf numFmtId="0" fontId="0" fillId="0" borderId="0" xfId="88" applyFont="1">
      <alignment/>
      <protection/>
    </xf>
    <xf numFmtId="0" fontId="22" fillId="0" borderId="0" xfId="88" applyFont="1" applyBorder="1" applyAlignment="1">
      <alignment horizontal="left"/>
      <protection/>
    </xf>
    <xf numFmtId="0" fontId="24" fillId="0" borderId="0" xfId="88" applyFont="1" applyBorder="1" applyAlignment="1">
      <alignment horizontal="center"/>
      <protection/>
    </xf>
    <xf numFmtId="0" fontId="21" fillId="0" borderId="0" xfId="88" applyFont="1" applyBorder="1">
      <alignment/>
      <protection/>
    </xf>
    <xf numFmtId="0" fontId="21" fillId="0" borderId="0" xfId="88" applyFont="1" applyAlignment="1">
      <alignment horizontal="center"/>
      <protection/>
    </xf>
    <xf numFmtId="0" fontId="28" fillId="0" borderId="0" xfId="88" applyFont="1" applyAlignment="1">
      <alignment horizontal="left"/>
      <protection/>
    </xf>
    <xf numFmtId="0" fontId="29" fillId="0" borderId="0" xfId="0" applyFont="1" applyAlignment="1">
      <alignment horizontal="left"/>
    </xf>
    <xf numFmtId="0" fontId="0" fillId="0" borderId="0" xfId="89" applyAlignment="1" quotePrefix="1">
      <alignment horizontal="center"/>
      <protection/>
    </xf>
    <xf numFmtId="0" fontId="1" fillId="0" borderId="0" xfId="89" applyFont="1">
      <alignment/>
      <protection/>
    </xf>
    <xf numFmtId="0" fontId="27" fillId="0" borderId="0" xfId="89" applyFont="1" applyAlignment="1">
      <alignment horizontal="center"/>
      <protection/>
    </xf>
    <xf numFmtId="0" fontId="31" fillId="0" borderId="0" xfId="89" applyFont="1" applyAlignment="1">
      <alignment horizontal="center"/>
      <protection/>
    </xf>
    <xf numFmtId="0" fontId="0" fillId="0" borderId="0" xfId="89">
      <alignment/>
      <protection/>
    </xf>
    <xf numFmtId="0" fontId="32" fillId="0" borderId="0" xfId="89" applyFont="1" applyAlignment="1">
      <alignment horizontal="center"/>
      <protection/>
    </xf>
    <xf numFmtId="0" fontId="33" fillId="0" borderId="0" xfId="89" applyFont="1">
      <alignment/>
      <protection/>
    </xf>
    <xf numFmtId="0" fontId="34" fillId="0" borderId="0" xfId="89" applyFont="1" applyAlignment="1">
      <alignment horizontal="center"/>
      <protection/>
    </xf>
    <xf numFmtId="0" fontId="35" fillId="0" borderId="0" xfId="89" applyFont="1">
      <alignment/>
      <protection/>
    </xf>
    <xf numFmtId="0" fontId="36" fillId="0" borderId="0" xfId="89" applyFont="1" applyAlignment="1">
      <alignment horizontal="center"/>
      <protection/>
    </xf>
    <xf numFmtId="0" fontId="37" fillId="0" borderId="0" xfId="89" applyFont="1">
      <alignment/>
      <protection/>
    </xf>
    <xf numFmtId="0" fontId="36" fillId="0" borderId="0" xfId="89" applyFont="1" applyAlignment="1">
      <alignment horizontal="center"/>
      <protection/>
    </xf>
    <xf numFmtId="0" fontId="0" fillId="0" borderId="0" xfId="89" applyAlignment="1">
      <alignment horizontal="center"/>
      <protection/>
    </xf>
    <xf numFmtId="0" fontId="38" fillId="0" borderId="0" xfId="89" applyFont="1" applyAlignment="1">
      <alignment horizontal="center"/>
      <protection/>
    </xf>
    <xf numFmtId="0" fontId="36" fillId="55" borderId="0" xfId="89" applyFont="1" applyFill="1" applyAlignment="1">
      <alignment horizontal="center"/>
      <protection/>
    </xf>
    <xf numFmtId="0" fontId="39" fillId="0" borderId="0" xfId="89" applyFont="1">
      <alignment/>
      <protection/>
    </xf>
    <xf numFmtId="0" fontId="40" fillId="0" borderId="0" xfId="89" applyFont="1" applyAlignment="1">
      <alignment horizontal="center"/>
      <protection/>
    </xf>
    <xf numFmtId="0" fontId="41" fillId="0" borderId="0" xfId="89" applyFont="1" applyAlignment="1">
      <alignment horizontal="center"/>
      <protection/>
    </xf>
    <xf numFmtId="0" fontId="42" fillId="0" borderId="0" xfId="0" applyFont="1" applyAlignment="1">
      <alignment/>
    </xf>
    <xf numFmtId="49" fontId="43" fillId="55" borderId="0" xfId="0" applyNumberFormat="1" applyFont="1" applyFill="1" applyBorder="1" applyAlignment="1" applyProtection="1">
      <alignment vertical="center" wrapText="1"/>
      <protection locked="0"/>
    </xf>
    <xf numFmtId="207" fontId="44" fillId="55" borderId="0" xfId="0" applyNumberFormat="1" applyFont="1" applyFill="1" applyBorder="1" applyAlignment="1" applyProtection="1">
      <alignment horizontal="center" wrapText="1"/>
      <protection locked="0"/>
    </xf>
    <xf numFmtId="1" fontId="44" fillId="55" borderId="0" xfId="0" applyNumberFormat="1" applyFont="1" applyFill="1" applyBorder="1" applyAlignment="1" applyProtection="1">
      <alignment horizontal="center" wrapText="1"/>
      <protection locked="0"/>
    </xf>
    <xf numFmtId="207" fontId="43" fillId="55" borderId="0" xfId="0" applyNumberFormat="1" applyFont="1" applyFill="1" applyBorder="1" applyAlignment="1" applyProtection="1">
      <alignment horizontal="center" wrapText="1"/>
      <protection locked="0"/>
    </xf>
    <xf numFmtId="0" fontId="43" fillId="55" borderId="0" xfId="0" applyFont="1" applyFill="1" applyBorder="1" applyAlignment="1" applyProtection="1">
      <alignment wrapText="1"/>
      <protection locked="0"/>
    </xf>
    <xf numFmtId="4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/>
    </xf>
    <xf numFmtId="49" fontId="44" fillId="55" borderId="0" xfId="0" applyNumberFormat="1" applyFont="1" applyFill="1" applyBorder="1" applyAlignment="1" applyProtection="1">
      <alignment vertical="center" wrapText="1"/>
      <protection locked="0"/>
    </xf>
    <xf numFmtId="207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vertical="center" wrapText="1"/>
      <protection locked="0"/>
    </xf>
    <xf numFmtId="4" fontId="24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vertical="center" wrapText="1"/>
      <protection locked="0"/>
    </xf>
    <xf numFmtId="4" fontId="23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vertical="center" wrapText="1"/>
      <protection locked="0"/>
    </xf>
    <xf numFmtId="4" fontId="23" fillId="0" borderId="19" xfId="0" applyNumberFormat="1" applyFont="1" applyFill="1" applyBorder="1" applyAlignment="1" applyProtection="1">
      <alignment vertical="center" wrapText="1"/>
      <protection locked="0"/>
    </xf>
    <xf numFmtId="0" fontId="24" fillId="0" borderId="19" xfId="0" applyFont="1" applyFill="1" applyBorder="1" applyAlignment="1" applyProtection="1">
      <alignment vertical="center" wrapText="1"/>
      <protection locked="0"/>
    </xf>
    <xf numFmtId="4" fontId="24" fillId="0" borderId="19" xfId="0" applyNumberFormat="1" applyFont="1" applyFill="1" applyBorder="1" applyAlignment="1" applyProtection="1">
      <alignment vertical="center" wrapText="1"/>
      <protection locked="0"/>
    </xf>
    <xf numFmtId="207" fontId="2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Border="1" applyAlignment="1">
      <alignment horizontal="left" vertical="center" wrapText="1"/>
    </xf>
    <xf numFmtId="207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 vertical="center" wrapText="1"/>
      <protection locked="0"/>
    </xf>
    <xf numFmtId="4" fontId="24" fillId="0" borderId="29" xfId="0" applyNumberFormat="1" applyFont="1" applyFill="1" applyBorder="1" applyAlignment="1" applyProtection="1">
      <alignment vertical="center" wrapText="1"/>
      <protection locked="0"/>
    </xf>
    <xf numFmtId="207" fontId="47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47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8" xfId="0" applyFont="1" applyFill="1" applyBorder="1" applyAlignment="1" applyProtection="1">
      <alignment vertical="center" wrapText="1" shrinkToFit="1"/>
      <protection locked="0"/>
    </xf>
    <xf numFmtId="4" fontId="47" fillId="0" borderId="29" xfId="0" applyNumberFormat="1" applyFont="1" applyFill="1" applyBorder="1" applyAlignment="1" applyProtection="1">
      <alignment vertical="center" wrapText="1"/>
      <protection locked="0"/>
    </xf>
    <xf numFmtId="207" fontId="4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45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4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8" xfId="0" applyFont="1" applyFill="1" applyBorder="1" applyAlignment="1" applyProtection="1">
      <alignment vertical="center" wrapText="1"/>
      <protection locked="0"/>
    </xf>
    <xf numFmtId="4" fontId="46" fillId="0" borderId="29" xfId="0" applyNumberFormat="1" applyFont="1" applyFill="1" applyBorder="1" applyAlignment="1" applyProtection="1">
      <alignment vertical="center" wrapText="1"/>
      <protection locked="0"/>
    </xf>
    <xf numFmtId="207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6" fillId="0" borderId="29" xfId="0" applyNumberFormat="1" applyFont="1" applyFill="1" applyBorder="1" applyAlignment="1" applyProtection="1">
      <alignment vertical="center" wrapText="1"/>
      <protection locked="0"/>
    </xf>
    <xf numFmtId="0" fontId="24" fillId="0" borderId="30" xfId="88" applyFont="1" applyFill="1" applyBorder="1" applyAlignment="1">
      <alignment horizontal="center"/>
      <protection/>
    </xf>
    <xf numFmtId="17" fontId="24" fillId="0" borderId="31" xfId="88" applyNumberFormat="1" applyFont="1" applyBorder="1" applyAlignment="1">
      <alignment horizontal="center"/>
      <protection/>
    </xf>
    <xf numFmtId="0" fontId="23" fillId="0" borderId="32" xfId="88" applyFont="1" applyFill="1" applyBorder="1" applyAlignment="1">
      <alignment horizontal="center"/>
      <protection/>
    </xf>
    <xf numFmtId="17" fontId="24" fillId="0" borderId="33" xfId="88" applyNumberFormat="1" applyFont="1" applyBorder="1" applyAlignment="1">
      <alignment horizontal="center"/>
      <protection/>
    </xf>
    <xf numFmtId="0" fontId="25" fillId="0" borderId="32" xfId="88" applyFont="1" applyBorder="1" applyAlignment="1">
      <alignment horizontal="center"/>
      <protection/>
    </xf>
    <xf numFmtId="0" fontId="24" fillId="0" borderId="33" xfId="88" applyFont="1" applyBorder="1">
      <alignment/>
      <protection/>
    </xf>
    <xf numFmtId="0" fontId="25" fillId="0" borderId="34" xfId="88" applyFont="1" applyBorder="1" applyAlignment="1">
      <alignment horizontal="center"/>
      <protection/>
    </xf>
    <xf numFmtId="0" fontId="25" fillId="0" borderId="35" xfId="88" applyFont="1" applyBorder="1" applyAlignment="1">
      <alignment horizontal="center"/>
      <protection/>
    </xf>
    <xf numFmtId="0" fontId="23" fillId="0" borderId="35" xfId="88" applyFont="1" applyBorder="1" applyAlignment="1">
      <alignment horizontal="center"/>
      <protection/>
    </xf>
    <xf numFmtId="0" fontId="23" fillId="0" borderId="35" xfId="88" applyFont="1" applyBorder="1">
      <alignment/>
      <protection/>
    </xf>
    <xf numFmtId="0" fontId="24" fillId="0" borderId="35" xfId="88" applyFont="1" applyBorder="1">
      <alignment/>
      <protection/>
    </xf>
    <xf numFmtId="0" fontId="24" fillId="0" borderId="36" xfId="88" applyFont="1" applyBorder="1">
      <alignment/>
      <protection/>
    </xf>
    <xf numFmtId="0" fontId="23" fillId="0" borderId="37" xfId="88" applyFont="1" applyBorder="1" applyAlignment="1">
      <alignment horizontal="center" wrapText="1"/>
      <protection/>
    </xf>
    <xf numFmtId="0" fontId="23" fillId="0" borderId="32" xfId="88" applyFont="1" applyBorder="1" applyAlignment="1">
      <alignment horizontal="center"/>
      <protection/>
    </xf>
    <xf numFmtId="0" fontId="23" fillId="0" borderId="33" xfId="88" applyFont="1" applyBorder="1" applyAlignment="1">
      <alignment horizontal="center"/>
      <protection/>
    </xf>
    <xf numFmtId="0" fontId="24" fillId="0" borderId="32" xfId="88" applyFont="1" applyBorder="1">
      <alignment/>
      <protection/>
    </xf>
    <xf numFmtId="0" fontId="24" fillId="0" borderId="32" xfId="88" applyFont="1" applyBorder="1" applyAlignment="1">
      <alignment horizontal="center"/>
      <protection/>
    </xf>
    <xf numFmtId="0" fontId="26" fillId="0" borderId="33" xfId="88" applyFont="1" applyBorder="1">
      <alignment/>
      <protection/>
    </xf>
    <xf numFmtId="0" fontId="24" fillId="0" borderId="33" xfId="88" applyFont="1" applyFill="1" applyBorder="1">
      <alignment/>
      <protection/>
    </xf>
    <xf numFmtId="0" fontId="24" fillId="0" borderId="34" xfId="88" applyFont="1" applyBorder="1" applyAlignment="1">
      <alignment horizontal="center"/>
      <protection/>
    </xf>
    <xf numFmtId="0" fontId="24" fillId="0" borderId="35" xfId="88" applyFont="1" applyBorder="1" applyAlignment="1">
      <alignment horizontal="center"/>
      <protection/>
    </xf>
    <xf numFmtId="207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207" fontId="2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Fill="1" applyBorder="1" applyAlignment="1" applyProtection="1">
      <alignment vertical="center" wrapText="1"/>
      <protection locked="0"/>
    </xf>
    <xf numFmtId="4" fontId="24" fillId="0" borderId="40" xfId="0" applyNumberFormat="1" applyFont="1" applyFill="1" applyBorder="1" applyAlignment="1" applyProtection="1">
      <alignment vertical="center" wrapText="1"/>
      <protection locked="0"/>
    </xf>
    <xf numFmtId="207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207" fontId="2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16" fontId="24" fillId="0" borderId="21" xfId="88" applyNumberFormat="1" applyFont="1" applyBorder="1" applyAlignment="1" quotePrefix="1">
      <alignment horizontal="center"/>
      <protection/>
    </xf>
    <xf numFmtId="0" fontId="24" fillId="0" borderId="19" xfId="0" applyFont="1" applyFill="1" applyBorder="1" applyAlignment="1" applyProtection="1">
      <alignment vertical="center" wrapText="1"/>
      <protection locked="0"/>
    </xf>
    <xf numFmtId="0" fontId="24" fillId="0" borderId="21" xfId="88" applyFont="1" applyBorder="1" applyAlignment="1">
      <alignment horizontal="right"/>
      <protection/>
    </xf>
    <xf numFmtId="0" fontId="24" fillId="0" borderId="21" xfId="88" applyFont="1" applyBorder="1" applyAlignment="1">
      <alignment horizontal="left"/>
      <protection/>
    </xf>
    <xf numFmtId="0" fontId="24" fillId="0" borderId="21" xfId="88" applyFont="1" applyBorder="1" applyAlignment="1">
      <alignment/>
      <protection/>
    </xf>
    <xf numFmtId="0" fontId="24" fillId="0" borderId="21" xfId="88" applyFont="1" applyBorder="1">
      <alignment/>
      <protection/>
    </xf>
    <xf numFmtId="0" fontId="24" fillId="0" borderId="33" xfId="88" applyFont="1" applyBorder="1">
      <alignment/>
      <protection/>
    </xf>
    <xf numFmtId="49" fontId="24" fillId="0" borderId="42" xfId="0" applyNumberFormat="1" applyFont="1" applyFill="1" applyBorder="1" applyAlignment="1">
      <alignment horizontal="center"/>
    </xf>
    <xf numFmtId="0" fontId="24" fillId="0" borderId="42" xfId="0" applyFont="1" applyFill="1" applyBorder="1" applyAlignment="1">
      <alignment horizontal="center"/>
    </xf>
    <xf numFmtId="0" fontId="23" fillId="0" borderId="42" xfId="0" applyFont="1" applyFill="1" applyBorder="1" applyAlignment="1">
      <alignment wrapText="1"/>
    </xf>
    <xf numFmtId="3" fontId="23" fillId="56" borderId="42" xfId="0" applyNumberFormat="1" applyFont="1" applyFill="1" applyBorder="1" applyAlignment="1">
      <alignment horizontal="right"/>
    </xf>
    <xf numFmtId="220" fontId="23" fillId="0" borderId="42" xfId="0" applyNumberFormat="1" applyFont="1" applyFill="1" applyBorder="1" applyAlignment="1">
      <alignment horizontal="right"/>
    </xf>
    <xf numFmtId="3" fontId="23" fillId="0" borderId="42" xfId="0" applyNumberFormat="1" applyFont="1" applyFill="1" applyBorder="1" applyAlignment="1">
      <alignment horizontal="right"/>
    </xf>
    <xf numFmtId="0" fontId="24" fillId="0" borderId="42" xfId="0" applyFont="1" applyFill="1" applyBorder="1" applyAlignment="1">
      <alignment wrapText="1"/>
    </xf>
    <xf numFmtId="3" fontId="24" fillId="56" borderId="42" xfId="0" applyNumberFormat="1" applyFont="1" applyFill="1" applyBorder="1" applyAlignment="1">
      <alignment horizontal="right"/>
    </xf>
    <xf numFmtId="220" fontId="24" fillId="0" borderId="42" xfId="0" applyNumberFormat="1" applyFont="1" applyFill="1" applyBorder="1" applyAlignment="1">
      <alignment horizontal="right"/>
    </xf>
    <xf numFmtId="0" fontId="23" fillId="0" borderId="43" xfId="88" applyFont="1" applyBorder="1" applyAlignment="1">
      <alignment horizontal="center" vertical="center" textRotation="90" wrapText="1"/>
      <protection/>
    </xf>
    <xf numFmtId="49" fontId="24" fillId="56" borderId="42" xfId="0" applyNumberFormat="1" applyFont="1" applyFill="1" applyBorder="1" applyAlignment="1">
      <alignment horizontal="center"/>
    </xf>
    <xf numFmtId="0" fontId="24" fillId="56" borderId="42" xfId="0" applyFont="1" applyFill="1" applyBorder="1" applyAlignment="1">
      <alignment horizontal="center"/>
    </xf>
    <xf numFmtId="0" fontId="23" fillId="56" borderId="42" xfId="0" applyFont="1" applyFill="1" applyBorder="1" applyAlignment="1">
      <alignment wrapText="1"/>
    </xf>
    <xf numFmtId="0" fontId="23" fillId="56" borderId="42" xfId="0" applyFont="1" applyFill="1" applyBorder="1" applyAlignment="1">
      <alignment horizontal="left" wrapText="1"/>
    </xf>
    <xf numFmtId="0" fontId="24" fillId="56" borderId="42" xfId="0" applyFont="1" applyFill="1" applyBorder="1" applyAlignment="1">
      <alignment wrapText="1"/>
    </xf>
    <xf numFmtId="220" fontId="24" fillId="0" borderId="42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44" xfId="0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0" fontId="23" fillId="0" borderId="44" xfId="0" applyFont="1" applyFill="1" applyBorder="1" applyAlignment="1">
      <alignment wrapText="1"/>
    </xf>
    <xf numFmtId="3" fontId="23" fillId="56" borderId="44" xfId="0" applyNumberFormat="1" applyFont="1" applyFill="1" applyBorder="1" applyAlignment="1">
      <alignment horizontal="right"/>
    </xf>
    <xf numFmtId="220" fontId="23" fillId="0" borderId="44" xfId="0" applyNumberFormat="1" applyFont="1" applyFill="1" applyBorder="1" applyAlignment="1">
      <alignment horizontal="right"/>
    </xf>
    <xf numFmtId="0" fontId="23" fillId="0" borderId="42" xfId="0" applyFont="1" applyFill="1" applyBorder="1" applyAlignment="1">
      <alignment horizontal="left" wrapText="1"/>
    </xf>
    <xf numFmtId="49" fontId="24" fillId="0" borderId="42" xfId="0" applyNumberFormat="1" applyFont="1" applyFill="1" applyBorder="1" applyAlignment="1" quotePrefix="1">
      <alignment horizontal="center"/>
    </xf>
    <xf numFmtId="0" fontId="24" fillId="56" borderId="42" xfId="0" applyFont="1" applyFill="1" applyBorder="1" applyAlignment="1" quotePrefix="1">
      <alignment horizontal="center"/>
    </xf>
    <xf numFmtId="0" fontId="23" fillId="0" borderId="21" xfId="88" applyFont="1" applyBorder="1" applyAlignment="1" quotePrefix="1">
      <alignment horizontal="center"/>
      <protection/>
    </xf>
    <xf numFmtId="0" fontId="24" fillId="0" borderId="0" xfId="0" applyFont="1" applyAlignment="1">
      <alignment/>
    </xf>
    <xf numFmtId="0" fontId="24" fillId="0" borderId="42" xfId="0" applyFont="1" applyFill="1" applyBorder="1" applyAlignment="1" quotePrefix="1">
      <alignment horizontal="center"/>
    </xf>
    <xf numFmtId="49" fontId="24" fillId="56" borderId="42" xfId="0" applyNumberFormat="1" applyFont="1" applyFill="1" applyBorder="1" applyAlignment="1" quotePrefix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/>
    </xf>
    <xf numFmtId="3" fontId="23" fillId="0" borderId="0" xfId="0" applyNumberFormat="1" applyFont="1" applyFill="1" applyAlignment="1">
      <alignment horizontal="right"/>
    </xf>
    <xf numFmtId="220" fontId="23" fillId="0" borderId="0" xfId="0" applyNumberFormat="1" applyFont="1" applyFill="1" applyAlignment="1">
      <alignment horizontal="right"/>
    </xf>
    <xf numFmtId="3" fontId="23" fillId="56" borderId="0" xfId="0" applyNumberFormat="1" applyFont="1" applyFill="1" applyAlignment="1">
      <alignment horizontal="right"/>
    </xf>
    <xf numFmtId="0" fontId="23" fillId="57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top" wrapText="1"/>
    </xf>
    <xf numFmtId="220" fontId="23" fillId="0" borderId="0" xfId="0" applyNumberFormat="1" applyFont="1" applyBorder="1" applyAlignment="1">
      <alignment horizontal="center" vertical="top" wrapText="1"/>
    </xf>
    <xf numFmtId="0" fontId="23" fillId="57" borderId="38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56" borderId="46" xfId="0" applyFont="1" applyFill="1" applyBorder="1" applyAlignment="1">
      <alignment horizontal="center"/>
    </xf>
    <xf numFmtId="0" fontId="24" fillId="56" borderId="47" xfId="0" applyFont="1" applyFill="1" applyBorder="1" applyAlignment="1">
      <alignment horizontal="center"/>
    </xf>
    <xf numFmtId="0" fontId="24" fillId="56" borderId="48" xfId="0" applyFont="1" applyFill="1" applyBorder="1" applyAlignment="1">
      <alignment horizontal="center"/>
    </xf>
    <xf numFmtId="49" fontId="24" fillId="56" borderId="48" xfId="0" applyNumberFormat="1" applyFont="1" applyFill="1" applyBorder="1" applyAlignment="1">
      <alignment horizontal="center"/>
    </xf>
    <xf numFmtId="49" fontId="24" fillId="0" borderId="48" xfId="0" applyNumberFormat="1" applyFont="1" applyFill="1" applyBorder="1" applyAlignment="1" quotePrefix="1">
      <alignment horizontal="center"/>
    </xf>
    <xf numFmtId="49" fontId="24" fillId="0" borderId="48" xfId="0" applyNumberFormat="1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8" xfId="0" applyFont="1" applyFill="1" applyBorder="1" applyAlignment="1">
      <alignment wrapText="1"/>
    </xf>
    <xf numFmtId="3" fontId="24" fillId="0" borderId="48" xfId="0" applyNumberFormat="1" applyFont="1" applyFill="1" applyBorder="1" applyAlignment="1">
      <alignment horizontal="right"/>
    </xf>
    <xf numFmtId="220" fontId="24" fillId="0" borderId="48" xfId="0" applyNumberFormat="1" applyFont="1" applyFill="1" applyBorder="1" applyAlignment="1">
      <alignment horizontal="right"/>
    </xf>
    <xf numFmtId="3" fontId="24" fillId="56" borderId="48" xfId="0" applyNumberFormat="1" applyFont="1" applyFill="1" applyBorder="1" applyAlignment="1">
      <alignment horizontal="right"/>
    </xf>
    <xf numFmtId="49" fontId="73" fillId="55" borderId="0" xfId="0" applyNumberFormat="1" applyFont="1" applyFill="1" applyBorder="1" applyAlignment="1" applyProtection="1">
      <alignment vertical="center" wrapText="1"/>
      <protection locked="0"/>
    </xf>
    <xf numFmtId="220" fontId="24" fillId="56" borderId="42" xfId="0" applyNumberFormat="1" applyFont="1" applyFill="1" applyBorder="1" applyAlignment="1">
      <alignment horizontal="right"/>
    </xf>
    <xf numFmtId="0" fontId="24" fillId="56" borderId="0" xfId="0" applyFont="1" applyFill="1" applyAlignment="1">
      <alignment/>
    </xf>
    <xf numFmtId="220" fontId="23" fillId="56" borderId="42" xfId="0" applyNumberFormat="1" applyFont="1" applyFill="1" applyBorder="1" applyAlignment="1">
      <alignment horizontal="right"/>
    </xf>
    <xf numFmtId="0" fontId="23" fillId="56" borderId="0" xfId="0" applyFont="1" applyFill="1" applyAlignment="1">
      <alignment/>
    </xf>
    <xf numFmtId="16" fontId="24" fillId="0" borderId="21" xfId="88" applyNumberFormat="1" applyFont="1" applyBorder="1" applyAlignment="1" quotePrefix="1">
      <alignment horizontal="center"/>
      <protection/>
    </xf>
    <xf numFmtId="0" fontId="23" fillId="0" borderId="22" xfId="88" applyFont="1" applyBorder="1" applyAlignment="1" quotePrefix="1">
      <alignment horizontal="center"/>
      <protection/>
    </xf>
    <xf numFmtId="4" fontId="24" fillId="0" borderId="0" xfId="0" applyNumberFormat="1" applyFont="1" applyFill="1" applyBorder="1" applyAlignment="1" applyProtection="1">
      <alignment vertical="center" wrapText="1"/>
      <protection locked="0"/>
    </xf>
    <xf numFmtId="4" fontId="23" fillId="0" borderId="0" xfId="0" applyNumberFormat="1" applyFont="1" applyFill="1" applyBorder="1" applyAlignment="1" applyProtection="1">
      <alignment vertical="center" wrapText="1"/>
      <protection locked="0"/>
    </xf>
    <xf numFmtId="4" fontId="23" fillId="0" borderId="49" xfId="0" applyNumberFormat="1" applyFont="1" applyFill="1" applyBorder="1" applyAlignment="1" applyProtection="1">
      <alignment vertical="center" wrapText="1"/>
      <protection locked="0"/>
    </xf>
    <xf numFmtId="4" fontId="24" fillId="0" borderId="49" xfId="0" applyNumberFormat="1" applyFont="1" applyFill="1" applyBorder="1" applyAlignment="1" applyProtection="1">
      <alignment vertical="center" wrapText="1"/>
      <protection locked="0"/>
    </xf>
    <xf numFmtId="4" fontId="24" fillId="0" borderId="50" xfId="0" applyNumberFormat="1" applyFont="1" applyFill="1" applyBorder="1" applyAlignment="1" applyProtection="1">
      <alignment vertical="center" wrapText="1"/>
      <protection locked="0"/>
    </xf>
    <xf numFmtId="4" fontId="23" fillId="0" borderId="51" xfId="0" applyNumberFormat="1" applyFont="1" applyFill="1" applyBorder="1" applyAlignment="1" applyProtection="1">
      <alignment vertical="center" wrapText="1"/>
      <protection locked="0"/>
    </xf>
    <xf numFmtId="4" fontId="23" fillId="0" borderId="5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>
      <alignment horizontal="left"/>
    </xf>
    <xf numFmtId="4" fontId="24" fillId="0" borderId="33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>
      <alignment horizontal="center" vertical="top" wrapText="1"/>
    </xf>
    <xf numFmtId="3" fontId="23" fillId="0" borderId="44" xfId="0" applyNumberFormat="1" applyFont="1" applyFill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3" fontId="24" fillId="0" borderId="53" xfId="0" applyNumberFormat="1" applyFont="1" applyFill="1" applyBorder="1" applyAlignment="1">
      <alignment horizontal="right"/>
    </xf>
    <xf numFmtId="3" fontId="24" fillId="0" borderId="54" xfId="0" applyNumberFormat="1" applyFont="1" applyFill="1" applyBorder="1" applyAlignment="1">
      <alignment horizontal="right"/>
    </xf>
    <xf numFmtId="0" fontId="24" fillId="0" borderId="21" xfId="88" applyFont="1" applyBorder="1" applyAlignment="1" quotePrefix="1">
      <alignment horizontal="center"/>
      <protection/>
    </xf>
    <xf numFmtId="3" fontId="23" fillId="0" borderId="33" xfId="0" applyNumberFormat="1" applyFont="1" applyFill="1" applyBorder="1" applyAlignment="1" applyProtection="1">
      <alignment vertical="center" wrapText="1"/>
      <protection locked="0"/>
    </xf>
    <xf numFmtId="3" fontId="23" fillId="0" borderId="55" xfId="0" applyNumberFormat="1" applyFont="1" applyFill="1" applyBorder="1" applyAlignment="1" applyProtection="1">
      <alignment vertical="center" wrapText="1"/>
      <protection locked="0"/>
    </xf>
    <xf numFmtId="3" fontId="24" fillId="0" borderId="55" xfId="0" applyNumberFormat="1" applyFont="1" applyFill="1" applyBorder="1" applyAlignment="1" applyProtection="1">
      <alignment vertical="center" wrapText="1"/>
      <protection locked="0"/>
    </xf>
    <xf numFmtId="3" fontId="24" fillId="0" borderId="56" xfId="0" applyNumberFormat="1" applyFont="1" applyFill="1" applyBorder="1" applyAlignment="1" applyProtection="1">
      <alignment vertical="center" wrapText="1"/>
      <protection locked="0"/>
    </xf>
    <xf numFmtId="0" fontId="24" fillId="0" borderId="33" xfId="88" applyFont="1" applyBorder="1" applyAlignment="1">
      <alignment horizontal="center"/>
      <protection/>
    </xf>
    <xf numFmtId="0" fontId="1" fillId="0" borderId="0" xfId="89" applyFont="1" applyAlignment="1" quotePrefix="1">
      <alignment horizontal="center"/>
      <protection/>
    </xf>
    <xf numFmtId="0" fontId="49" fillId="0" borderId="0" xfId="0" applyFont="1" applyAlignment="1">
      <alignment horizontal="center"/>
    </xf>
    <xf numFmtId="0" fontId="23" fillId="57" borderId="57" xfId="0" applyFont="1" applyFill="1" applyBorder="1" applyAlignment="1">
      <alignment horizontal="center" vertical="center" wrapText="1"/>
    </xf>
    <xf numFmtId="0" fontId="23" fillId="57" borderId="19" xfId="0" applyFont="1" applyFill="1" applyBorder="1" applyAlignment="1">
      <alignment/>
    </xf>
    <xf numFmtId="3" fontId="23" fillId="57" borderId="57" xfId="0" applyNumberFormat="1" applyFont="1" applyFill="1" applyBorder="1" applyAlignment="1">
      <alignment horizontal="center" vertical="center" wrapText="1"/>
    </xf>
    <xf numFmtId="3" fontId="23" fillId="57" borderId="19" xfId="0" applyNumberFormat="1" applyFont="1" applyFill="1" applyBorder="1" applyAlignment="1">
      <alignment horizontal="center" vertical="center" wrapText="1"/>
    </xf>
    <xf numFmtId="220" fontId="23" fillId="57" borderId="57" xfId="0" applyNumberFormat="1" applyFont="1" applyFill="1" applyBorder="1" applyAlignment="1">
      <alignment horizontal="center" vertical="center" wrapText="1"/>
    </xf>
    <xf numFmtId="220" fontId="23" fillId="57" borderId="19" xfId="0" applyNumberFormat="1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wrapText="1"/>
    </xf>
    <xf numFmtId="0" fontId="23" fillId="0" borderId="59" xfId="0" applyFont="1" applyBorder="1" applyAlignment="1">
      <alignment horizontal="center" wrapText="1"/>
    </xf>
    <xf numFmtId="0" fontId="23" fillId="0" borderId="60" xfId="0" applyFont="1" applyBorder="1" applyAlignment="1">
      <alignment horizontal="center" wrapText="1"/>
    </xf>
    <xf numFmtId="0" fontId="23" fillId="0" borderId="34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3" fillId="57" borderId="61" xfId="0" applyFont="1" applyFill="1" applyBorder="1" applyAlignment="1">
      <alignment horizontal="center" vertical="center"/>
    </xf>
    <xf numFmtId="0" fontId="23" fillId="57" borderId="57" xfId="0" applyFont="1" applyFill="1" applyBorder="1" applyAlignment="1">
      <alignment horizontal="center" vertical="center"/>
    </xf>
    <xf numFmtId="0" fontId="23" fillId="57" borderId="19" xfId="0" applyFont="1" applyFill="1" applyBorder="1" applyAlignment="1">
      <alignment horizontal="center" vertical="center"/>
    </xf>
    <xf numFmtId="4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67" xfId="0" applyFont="1" applyFill="1" applyBorder="1" applyAlignment="1">
      <alignment horizontal="center"/>
    </xf>
    <xf numFmtId="0" fontId="23" fillId="0" borderId="5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23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>
      <alignment horizontal="center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49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8" xfId="88" applyFont="1" applyBorder="1" applyAlignment="1">
      <alignment horizontal="center" vertical="center" wrapText="1"/>
      <protection/>
    </xf>
    <xf numFmtId="0" fontId="23" fillId="0" borderId="72" xfId="88" applyFont="1" applyBorder="1" applyAlignment="1">
      <alignment horizontal="center" vertical="center" wrapText="1"/>
      <protection/>
    </xf>
    <xf numFmtId="0" fontId="23" fillId="0" borderId="25" xfId="88" applyFont="1" applyBorder="1" applyAlignment="1">
      <alignment horizontal="center" vertical="center" wrapText="1"/>
      <protection/>
    </xf>
    <xf numFmtId="0" fontId="23" fillId="0" borderId="73" xfId="88" applyFont="1" applyBorder="1" applyAlignment="1">
      <alignment horizontal="center" vertical="center" wrapText="1"/>
      <protection/>
    </xf>
    <xf numFmtId="0" fontId="23" fillId="0" borderId="26" xfId="88" applyFont="1" applyBorder="1" applyAlignment="1">
      <alignment horizontal="center" vertical="center" wrapText="1"/>
      <protection/>
    </xf>
    <xf numFmtId="0" fontId="23" fillId="0" borderId="43" xfId="88" applyFont="1" applyBorder="1" applyAlignment="1">
      <alignment horizontal="center" vertical="center" wrapText="1"/>
      <protection/>
    </xf>
    <xf numFmtId="0" fontId="23" fillId="0" borderId="59" xfId="88" applyFont="1" applyBorder="1" applyAlignment="1">
      <alignment horizontal="center" vertical="center"/>
      <protection/>
    </xf>
    <xf numFmtId="0" fontId="23" fillId="0" borderId="21" xfId="88" applyFont="1" applyBorder="1" applyAlignment="1">
      <alignment horizontal="center" vertical="center"/>
      <protection/>
    </xf>
    <xf numFmtId="0" fontId="23" fillId="0" borderId="23" xfId="88" applyFont="1" applyBorder="1" applyAlignment="1">
      <alignment horizontal="center" vertical="center"/>
      <protection/>
    </xf>
    <xf numFmtId="0" fontId="23" fillId="0" borderId="68" xfId="88" applyFont="1" applyBorder="1" applyAlignment="1">
      <alignment horizontal="center" vertical="center" textRotation="90" wrapText="1"/>
      <protection/>
    </xf>
    <xf numFmtId="0" fontId="23" fillId="0" borderId="63" xfId="88" applyFont="1" applyBorder="1" applyAlignment="1">
      <alignment horizontal="center" vertical="center" textRotation="90" wrapText="1"/>
      <protection/>
    </xf>
    <xf numFmtId="0" fontId="23" fillId="0" borderId="72" xfId="88" applyFont="1" applyBorder="1" applyAlignment="1">
      <alignment horizontal="center" vertical="center" textRotation="90" wrapText="1"/>
      <protection/>
    </xf>
    <xf numFmtId="0" fontId="23" fillId="0" borderId="25" xfId="88" applyFont="1" applyBorder="1" applyAlignment="1">
      <alignment horizontal="center" vertical="center" textRotation="90" wrapText="1"/>
      <protection/>
    </xf>
    <xf numFmtId="0" fontId="23" fillId="0" borderId="0" xfId="88" applyFont="1" applyBorder="1" applyAlignment="1">
      <alignment horizontal="center" vertical="center" textRotation="90" wrapText="1"/>
      <protection/>
    </xf>
    <xf numFmtId="0" fontId="23" fillId="0" borderId="73" xfId="88" applyFont="1" applyBorder="1" applyAlignment="1">
      <alignment horizontal="center" vertical="center" textRotation="90" wrapText="1"/>
      <protection/>
    </xf>
    <xf numFmtId="0" fontId="23" fillId="0" borderId="26" xfId="88" applyFont="1" applyBorder="1" applyAlignment="1">
      <alignment horizontal="center" vertical="center" textRotation="90" wrapText="1"/>
      <protection/>
    </xf>
    <xf numFmtId="0" fontId="23" fillId="0" borderId="74" xfId="88" applyFont="1" applyBorder="1" applyAlignment="1">
      <alignment horizontal="center" vertical="center" textRotation="90" wrapText="1"/>
      <protection/>
    </xf>
    <xf numFmtId="0" fontId="23" fillId="0" borderId="43" xfId="88" applyFont="1" applyBorder="1" applyAlignment="1">
      <alignment horizontal="center" vertical="center" textRotation="90" wrapText="1"/>
      <protection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3" fillId="0" borderId="59" xfId="88" applyFont="1" applyBorder="1" applyAlignment="1">
      <alignment horizontal="center" textRotation="90" wrapText="1"/>
      <protection/>
    </xf>
    <xf numFmtId="0" fontId="23" fillId="0" borderId="21" xfId="88" applyFont="1" applyBorder="1" applyAlignment="1">
      <alignment horizontal="center" textRotation="90" wrapText="1"/>
      <protection/>
    </xf>
    <xf numFmtId="0" fontId="22" fillId="0" borderId="65" xfId="88" applyFont="1" applyBorder="1" applyAlignment="1">
      <alignment horizontal="center"/>
      <protection/>
    </xf>
    <xf numFmtId="0" fontId="22" fillId="0" borderId="66" xfId="88" applyFont="1" applyBorder="1" applyAlignment="1">
      <alignment horizontal="center"/>
      <protection/>
    </xf>
    <xf numFmtId="0" fontId="22" fillId="0" borderId="67" xfId="88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0" fontId="23" fillId="0" borderId="62" xfId="88" applyFont="1" applyBorder="1" applyAlignment="1">
      <alignment horizontal="center" vertical="center" textRotation="90" wrapText="1"/>
      <protection/>
    </xf>
    <xf numFmtId="0" fontId="23" fillId="0" borderId="75" xfId="88" applyFont="1" applyBorder="1" applyAlignment="1">
      <alignment horizontal="center" vertical="center" textRotation="90" wrapText="1"/>
      <protection/>
    </xf>
    <xf numFmtId="0" fontId="23" fillId="0" borderId="76" xfId="88" applyFont="1" applyBorder="1" applyAlignment="1">
      <alignment horizontal="center" vertical="center" textRotation="90" wrapText="1"/>
      <protection/>
    </xf>
    <xf numFmtId="0" fontId="23" fillId="0" borderId="60" xfId="88" applyFont="1" applyBorder="1" applyAlignment="1">
      <alignment horizontal="center" vertical="center"/>
      <protection/>
    </xf>
    <xf numFmtId="0" fontId="23" fillId="0" borderId="33" xfId="88" applyFont="1" applyBorder="1" applyAlignment="1">
      <alignment horizontal="center" vertical="center"/>
      <protection/>
    </xf>
    <xf numFmtId="0" fontId="23" fillId="0" borderId="77" xfId="88" applyFont="1" applyBorder="1" applyAlignment="1">
      <alignment horizontal="center" vertical="center"/>
      <protection/>
    </xf>
    <xf numFmtId="0" fontId="21" fillId="0" borderId="5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59" xfId="88" applyFont="1" applyBorder="1" applyAlignment="1">
      <alignment horizontal="center" vertical="center" wrapText="1"/>
      <protection/>
    </xf>
    <xf numFmtId="0" fontId="23" fillId="0" borderId="23" xfId="88" applyFont="1" applyBorder="1" applyAlignment="1">
      <alignment horizontal="center" vertical="center" wrapText="1"/>
      <protection/>
    </xf>
    <xf numFmtId="0" fontId="22" fillId="0" borderId="62" xfId="88" applyFont="1" applyBorder="1" applyAlignment="1">
      <alignment horizontal="center"/>
      <protection/>
    </xf>
    <xf numFmtId="0" fontId="22" fillId="0" borderId="63" xfId="88" applyFont="1" applyBorder="1" applyAlignment="1">
      <alignment horizontal="center"/>
      <protection/>
    </xf>
    <xf numFmtId="0" fontId="22" fillId="0" borderId="64" xfId="88" applyFont="1" applyBorder="1" applyAlignment="1">
      <alignment horizontal="center"/>
      <protection/>
    </xf>
    <xf numFmtId="0" fontId="23" fillId="0" borderId="60" xfId="88" applyFont="1" applyBorder="1" applyAlignment="1">
      <alignment horizontal="center" vertical="center" wrapText="1"/>
      <protection/>
    </xf>
    <xf numFmtId="0" fontId="23" fillId="0" borderId="77" xfId="88" applyFont="1" applyBorder="1" applyAlignment="1">
      <alignment horizontal="center" vertical="center" wrapText="1"/>
      <protection/>
    </xf>
    <xf numFmtId="0" fontId="23" fillId="0" borderId="61" xfId="88" applyFont="1" applyBorder="1" applyAlignment="1">
      <alignment horizontal="center"/>
      <protection/>
    </xf>
    <xf numFmtId="0" fontId="23" fillId="0" borderId="57" xfId="88" applyFont="1" applyBorder="1" applyAlignment="1">
      <alignment horizontal="center"/>
      <protection/>
    </xf>
    <xf numFmtId="0" fontId="23" fillId="0" borderId="59" xfId="88" applyFont="1" applyBorder="1" applyAlignment="1">
      <alignment horizontal="center"/>
      <protection/>
    </xf>
    <xf numFmtId="0" fontId="23" fillId="0" borderId="23" xfId="88" applyFont="1" applyBorder="1" applyAlignment="1">
      <alignment horizontal="center"/>
      <protection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10.03.2014 SÜTEK 2014 BÜTÇE YASA TASARISI  SON1" xfId="88"/>
    <cellStyle name="Normal_CETVELLER 2014" xfId="89"/>
    <cellStyle name="Not" xfId="90"/>
    <cellStyle name="Note" xfId="91"/>
    <cellStyle name="Nötr" xfId="92"/>
    <cellStyle name="Output" xfId="93"/>
    <cellStyle name="Percent" xfId="94"/>
    <cellStyle name="Title" xfId="95"/>
    <cellStyle name="Toplam" xfId="96"/>
    <cellStyle name="Total" xfId="97"/>
    <cellStyle name="Uyarı Metni" xfId="98"/>
    <cellStyle name="Virgül [0]_190" xfId="99"/>
    <cellStyle name="Virgül_190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3144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668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19125" y="1609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11</xdr:col>
      <xdr:colOff>914400</xdr:colOff>
      <xdr:row>6</xdr:row>
      <xdr:rowOff>0</xdr:rowOff>
    </xdr:from>
    <xdr:to>
      <xdr:col>11</xdr:col>
      <xdr:colOff>885825</xdr:colOff>
      <xdr:row>6</xdr:row>
      <xdr:rowOff>9525</xdr:rowOff>
    </xdr:to>
    <xdr:sp>
      <xdr:nvSpPr>
        <xdr:cNvPr id="4" name="Freeform 54"/>
        <xdr:cNvSpPr>
          <a:spLocks/>
        </xdr:cNvSpPr>
      </xdr:nvSpPr>
      <xdr:spPr>
        <a:xfrm>
          <a:off x="8220075" y="115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N11"/>
  <sheetViews>
    <sheetView showGridLines="0" zoomScalePageLayoutView="0" workbookViewId="0" topLeftCell="A4">
      <selection activeCell="A9" sqref="A9:N9"/>
    </sheetView>
  </sheetViews>
  <sheetFormatPr defaultColWidth="9.140625" defaultRowHeight="12.75"/>
  <cols>
    <col min="1" max="1" width="12.28125" style="56" customWidth="1"/>
    <col min="2" max="16384" width="9.140625" style="56" customWidth="1"/>
  </cols>
  <sheetData>
    <row r="7" spans="1:14" ht="26.25">
      <c r="A7" s="220" t="s">
        <v>143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</row>
    <row r="8" spans="1:14" ht="26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ht="26.25">
      <c r="A9" s="220" t="s">
        <v>144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4" ht="26.2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26.25">
      <c r="A11" s="220" t="s">
        <v>34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</row>
  </sheetData>
  <sheetProtection/>
  <mergeCells count="3">
    <mergeCell ref="A7:N7"/>
    <mergeCell ref="A9:N9"/>
    <mergeCell ref="A11:N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PageLayoutView="0" workbookViewId="0" topLeftCell="A115">
      <selection activeCell="A16" sqref="A16"/>
    </sheetView>
  </sheetViews>
  <sheetFormatPr defaultColWidth="9.140625" defaultRowHeight="12.75"/>
  <cols>
    <col min="1" max="1" width="130.7109375" style="42" customWidth="1"/>
    <col min="2" max="16384" width="9.140625" style="42" customWidth="1"/>
  </cols>
  <sheetData>
    <row r="1" ht="12.75">
      <c r="A1" s="38"/>
    </row>
    <row r="2" ht="12.75">
      <c r="A2" s="38"/>
    </row>
    <row r="12" ht="33.75">
      <c r="A12" s="55"/>
    </row>
    <row r="13" ht="33">
      <c r="A13" s="40" t="s">
        <v>132</v>
      </c>
    </row>
    <row r="14" ht="33">
      <c r="A14" s="40"/>
    </row>
    <row r="15" ht="33">
      <c r="A15" s="40" t="s">
        <v>35</v>
      </c>
    </row>
    <row r="16" ht="33.75">
      <c r="A16" s="55"/>
    </row>
    <row r="17" s="46" customFormat="1" ht="22.5">
      <c r="A17" s="49" t="s">
        <v>204</v>
      </c>
    </row>
    <row r="18" ht="33.75">
      <c r="A18" s="55"/>
    </row>
    <row r="19" ht="23.25">
      <c r="A19" s="48"/>
    </row>
    <row r="20" ht="23.25">
      <c r="A20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1" max="1" width="130.7109375" style="42" customWidth="1"/>
    <col min="2" max="16384" width="9.140625" style="42" customWidth="1"/>
  </cols>
  <sheetData>
    <row r="1" ht="12.75">
      <c r="A1" s="38"/>
    </row>
    <row r="2" ht="12.75">
      <c r="A2" s="38"/>
    </row>
    <row r="7" ht="1.5" customHeight="1"/>
    <row r="9" ht="1.5" customHeight="1"/>
    <row r="14" ht="20.25">
      <c r="A14" s="43"/>
    </row>
    <row r="15" ht="33">
      <c r="A15" s="40" t="s">
        <v>23</v>
      </c>
    </row>
    <row r="16" ht="33">
      <c r="A16" s="40"/>
    </row>
    <row r="17" ht="33">
      <c r="A17" s="40" t="s">
        <v>24</v>
      </c>
    </row>
    <row r="18" ht="30">
      <c r="A18" s="44"/>
    </row>
    <row r="19" s="46" customFormat="1" ht="20.25">
      <c r="A19" s="45" t="s">
        <v>25</v>
      </c>
    </row>
    <row r="20" ht="22.5">
      <c r="A20" s="47" t="s">
        <v>26</v>
      </c>
    </row>
    <row r="21" ht="23.25">
      <c r="A21" s="48"/>
    </row>
    <row r="22" ht="22.5">
      <c r="A22" s="49"/>
    </row>
    <row r="30" ht="12.75">
      <c r="A30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zoomScale="120" zoomScaleNormal="120" workbookViewId="0" topLeftCell="A4">
      <selection activeCell="A1" sqref="A1:Q1"/>
    </sheetView>
  </sheetViews>
  <sheetFormatPr defaultColWidth="9.140625" defaultRowHeight="12.75"/>
  <cols>
    <col min="1" max="7" width="3.8515625" style="156" customWidth="1"/>
    <col min="8" max="11" width="3.8515625" style="169" customWidth="1"/>
    <col min="12" max="12" width="62.8515625" style="170" customWidth="1"/>
    <col min="13" max="13" width="6.00390625" style="171" hidden="1" customWidth="1"/>
    <col min="14" max="14" width="12.421875" style="172" hidden="1" customWidth="1"/>
    <col min="15" max="15" width="12.7109375" style="173" hidden="1" customWidth="1"/>
    <col min="16" max="16" width="5.57421875" style="174" hidden="1" customWidth="1"/>
    <col min="17" max="17" width="18.421875" style="172" customWidth="1"/>
    <col min="18" max="16384" width="9.140625" style="156" customWidth="1"/>
  </cols>
  <sheetData>
    <row r="1" spans="1:17" ht="18" customHeight="1">
      <c r="A1" s="227" t="s">
        <v>168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9"/>
    </row>
    <row r="2" spans="1:17" ht="15.75" customHeight="1" thickBot="1">
      <c r="A2" s="230" t="s">
        <v>26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2"/>
    </row>
    <row r="3" spans="1:17" ht="7.5" customHeight="1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7"/>
      <c r="P3" s="176"/>
      <c r="Q3" s="208"/>
    </row>
    <row r="4" spans="1:17" ht="31.5" customHeight="1">
      <c r="A4" s="233" t="s">
        <v>169</v>
      </c>
      <c r="B4" s="234"/>
      <c r="C4" s="234" t="s">
        <v>170</v>
      </c>
      <c r="D4" s="234"/>
      <c r="E4" s="234"/>
      <c r="F4" s="234"/>
      <c r="G4" s="234" t="s">
        <v>171</v>
      </c>
      <c r="H4" s="234" t="s">
        <v>172</v>
      </c>
      <c r="I4" s="234"/>
      <c r="J4" s="234"/>
      <c r="K4" s="234"/>
      <c r="L4" s="221" t="s">
        <v>77</v>
      </c>
      <c r="M4" s="223" t="s">
        <v>195</v>
      </c>
      <c r="N4" s="223" t="s">
        <v>196</v>
      </c>
      <c r="O4" s="225" t="s">
        <v>201</v>
      </c>
      <c r="P4" s="223" t="s">
        <v>202</v>
      </c>
      <c r="Q4" s="221" t="s">
        <v>205</v>
      </c>
    </row>
    <row r="5" spans="1:17" ht="19.5" customHeight="1">
      <c r="A5" s="178" t="s">
        <v>3</v>
      </c>
      <c r="B5" s="175" t="s">
        <v>4</v>
      </c>
      <c r="C5" s="175" t="s">
        <v>3</v>
      </c>
      <c r="D5" s="175" t="s">
        <v>4</v>
      </c>
      <c r="E5" s="175" t="s">
        <v>40</v>
      </c>
      <c r="F5" s="175" t="s">
        <v>41</v>
      </c>
      <c r="G5" s="235"/>
      <c r="H5" s="175" t="s">
        <v>3</v>
      </c>
      <c r="I5" s="175" t="s">
        <v>4</v>
      </c>
      <c r="J5" s="175" t="s">
        <v>40</v>
      </c>
      <c r="K5" s="175" t="s">
        <v>41</v>
      </c>
      <c r="L5" s="222"/>
      <c r="M5" s="224"/>
      <c r="N5" s="224"/>
      <c r="O5" s="226"/>
      <c r="P5" s="224"/>
      <c r="Q5" s="222"/>
    </row>
    <row r="6" spans="1:17" ht="18" customHeight="1">
      <c r="A6" s="179">
        <v>43</v>
      </c>
      <c r="B6" s="158"/>
      <c r="C6" s="157"/>
      <c r="D6" s="157"/>
      <c r="E6" s="157"/>
      <c r="F6" s="157"/>
      <c r="G6" s="157"/>
      <c r="H6" s="157"/>
      <c r="I6" s="157"/>
      <c r="J6" s="157"/>
      <c r="K6" s="158"/>
      <c r="L6" s="159" t="s">
        <v>143</v>
      </c>
      <c r="M6" s="160" t="e">
        <f aca="true" t="shared" si="0" ref="M6:O9">M7</f>
        <v>#REF!</v>
      </c>
      <c r="N6" s="160" t="e">
        <f t="shared" si="0"/>
        <v>#REF!</v>
      </c>
      <c r="O6" s="161" t="e">
        <f t="shared" si="0"/>
        <v>#REF!</v>
      </c>
      <c r="P6" s="160">
        <f>P7</f>
        <v>1050834.0499999998</v>
      </c>
      <c r="Q6" s="209">
        <f aca="true" t="shared" si="1" ref="P6:Q9">Q7</f>
        <v>1028000</v>
      </c>
    </row>
    <row r="7" spans="1:17" ht="18" customHeight="1">
      <c r="A7" s="180">
        <v>43</v>
      </c>
      <c r="B7" s="138"/>
      <c r="C7" s="139"/>
      <c r="D7" s="139"/>
      <c r="E7" s="139"/>
      <c r="F7" s="139"/>
      <c r="G7" s="139"/>
      <c r="H7" s="139"/>
      <c r="I7" s="139"/>
      <c r="J7" s="139"/>
      <c r="K7" s="138"/>
      <c r="L7" s="162" t="s">
        <v>194</v>
      </c>
      <c r="M7" s="141" t="e">
        <f t="shared" si="0"/>
        <v>#REF!</v>
      </c>
      <c r="N7" s="141" t="e">
        <f t="shared" si="0"/>
        <v>#REF!</v>
      </c>
      <c r="O7" s="142" t="e">
        <f t="shared" si="0"/>
        <v>#REF!</v>
      </c>
      <c r="P7" s="141">
        <f t="shared" si="1"/>
        <v>1050834.0499999998</v>
      </c>
      <c r="Q7" s="143">
        <f t="shared" si="1"/>
        <v>1028000</v>
      </c>
    </row>
    <row r="8" spans="1:17" ht="18" customHeight="1">
      <c r="A8" s="180">
        <v>43</v>
      </c>
      <c r="B8" s="139"/>
      <c r="C8" s="138" t="s">
        <v>0</v>
      </c>
      <c r="D8" s="139"/>
      <c r="E8" s="139"/>
      <c r="F8" s="139"/>
      <c r="G8" s="139"/>
      <c r="H8" s="139"/>
      <c r="I8" s="139"/>
      <c r="J8" s="139"/>
      <c r="K8" s="138"/>
      <c r="L8" s="140" t="s">
        <v>78</v>
      </c>
      <c r="M8" s="141" t="e">
        <f t="shared" si="0"/>
        <v>#REF!</v>
      </c>
      <c r="N8" s="141" t="e">
        <f t="shared" si="0"/>
        <v>#REF!</v>
      </c>
      <c r="O8" s="142" t="e">
        <f t="shared" si="0"/>
        <v>#REF!</v>
      </c>
      <c r="P8" s="141">
        <f t="shared" si="1"/>
        <v>1050834.0499999998</v>
      </c>
      <c r="Q8" s="143">
        <f t="shared" si="1"/>
        <v>1028000</v>
      </c>
    </row>
    <row r="9" spans="1:17" ht="18" customHeight="1">
      <c r="A9" s="180">
        <v>43</v>
      </c>
      <c r="B9" s="139"/>
      <c r="C9" s="138" t="s">
        <v>0</v>
      </c>
      <c r="D9" s="139">
        <v>3</v>
      </c>
      <c r="E9" s="139"/>
      <c r="F9" s="139"/>
      <c r="G9" s="139"/>
      <c r="H9" s="139"/>
      <c r="I9" s="139"/>
      <c r="J9" s="139"/>
      <c r="K9" s="138"/>
      <c r="L9" s="140" t="s">
        <v>79</v>
      </c>
      <c r="M9" s="141" t="e">
        <f t="shared" si="0"/>
        <v>#REF!</v>
      </c>
      <c r="N9" s="141" t="e">
        <f t="shared" si="0"/>
        <v>#REF!</v>
      </c>
      <c r="O9" s="142" t="e">
        <f t="shared" si="0"/>
        <v>#REF!</v>
      </c>
      <c r="P9" s="141">
        <f t="shared" si="1"/>
        <v>1050834.0499999998</v>
      </c>
      <c r="Q9" s="143">
        <f t="shared" si="1"/>
        <v>1028000</v>
      </c>
    </row>
    <row r="10" spans="1:17" ht="18" customHeight="1">
      <c r="A10" s="180">
        <v>43</v>
      </c>
      <c r="B10" s="139"/>
      <c r="C10" s="138" t="s">
        <v>0</v>
      </c>
      <c r="D10" s="139">
        <v>3</v>
      </c>
      <c r="E10" s="139">
        <v>9</v>
      </c>
      <c r="F10" s="139"/>
      <c r="G10" s="139"/>
      <c r="H10" s="139"/>
      <c r="I10" s="139"/>
      <c r="J10" s="139"/>
      <c r="K10" s="138"/>
      <c r="L10" s="162" t="s">
        <v>150</v>
      </c>
      <c r="M10" s="141" t="e">
        <f>M12+M93+M99+M81+M105+M87+M111</f>
        <v>#REF!</v>
      </c>
      <c r="N10" s="141" t="e">
        <f>N12+N93+N99+N81+N105+N87+N111</f>
        <v>#REF!</v>
      </c>
      <c r="O10" s="142" t="e">
        <f>O12+O93+O99+O81+O105+O87+O111</f>
        <v>#REF!</v>
      </c>
      <c r="P10" s="141">
        <f>P12+P93+P99+P81+P105+P87+P111</f>
        <v>1050834.0499999998</v>
      </c>
      <c r="Q10" s="143">
        <f>Q12+Q93+Q99+Q81+Q105+Q87+Q111</f>
        <v>1028000</v>
      </c>
    </row>
    <row r="11" spans="1:17" ht="15.75" customHeight="1" hidden="1">
      <c r="A11" s="180">
        <v>41</v>
      </c>
      <c r="B11" s="139"/>
      <c r="C11" s="138" t="s">
        <v>159</v>
      </c>
      <c r="D11" s="139">
        <v>6</v>
      </c>
      <c r="E11" s="139">
        <v>0</v>
      </c>
      <c r="F11" s="139"/>
      <c r="G11" s="139"/>
      <c r="H11" s="139"/>
      <c r="I11" s="139"/>
      <c r="J11" s="139"/>
      <c r="K11" s="138"/>
      <c r="L11" s="162" t="s">
        <v>173</v>
      </c>
      <c r="M11" s="141">
        <v>0</v>
      </c>
      <c r="N11" s="141">
        <v>0</v>
      </c>
      <c r="O11" s="142">
        <v>0</v>
      </c>
      <c r="P11" s="141">
        <v>0</v>
      </c>
      <c r="Q11" s="143">
        <v>0</v>
      </c>
    </row>
    <row r="12" spans="1:17" ht="18" customHeight="1">
      <c r="A12" s="180">
        <v>43</v>
      </c>
      <c r="B12" s="139"/>
      <c r="C12" s="138" t="s">
        <v>0</v>
      </c>
      <c r="D12" s="139">
        <v>3</v>
      </c>
      <c r="E12" s="139">
        <v>9</v>
      </c>
      <c r="F12" s="139"/>
      <c r="G12" s="138" t="s">
        <v>151</v>
      </c>
      <c r="H12" s="139"/>
      <c r="I12" s="139"/>
      <c r="J12" s="139"/>
      <c r="K12" s="138"/>
      <c r="L12" s="140" t="s">
        <v>80</v>
      </c>
      <c r="M12" s="141" t="e">
        <f>M13+M22+M33</f>
        <v>#REF!</v>
      </c>
      <c r="N12" s="141" t="e">
        <f>N13+N22+N33</f>
        <v>#REF!</v>
      </c>
      <c r="O12" s="142" t="e">
        <f>O13+O22+O33</f>
        <v>#REF!</v>
      </c>
      <c r="P12" s="143">
        <f>P13+P22+P33</f>
        <v>1050834.0499999998</v>
      </c>
      <c r="Q12" s="143">
        <f>Q13+Q22+Q33</f>
        <v>1028000</v>
      </c>
    </row>
    <row r="13" spans="1:17" ht="18" customHeight="1">
      <c r="A13" s="180">
        <v>43</v>
      </c>
      <c r="B13" s="138"/>
      <c r="C13" s="138" t="s">
        <v>0</v>
      </c>
      <c r="D13" s="139">
        <v>3</v>
      </c>
      <c r="E13" s="139">
        <v>9</v>
      </c>
      <c r="F13" s="139"/>
      <c r="G13" s="138" t="s">
        <v>151</v>
      </c>
      <c r="H13" s="138" t="s">
        <v>0</v>
      </c>
      <c r="I13" s="139"/>
      <c r="J13" s="139"/>
      <c r="K13" s="138"/>
      <c r="L13" s="140" t="s">
        <v>81</v>
      </c>
      <c r="M13" s="141" t="e">
        <f>M14+M19</f>
        <v>#REF!</v>
      </c>
      <c r="N13" s="141">
        <f>N14+N19</f>
        <v>0</v>
      </c>
      <c r="O13" s="142">
        <f>O14+O19</f>
        <v>0</v>
      </c>
      <c r="P13" s="141">
        <f>P14+P19</f>
        <v>798093.84</v>
      </c>
      <c r="Q13" s="143">
        <f>Q14+Q19</f>
        <v>787800</v>
      </c>
    </row>
    <row r="14" spans="1:17" ht="18" customHeight="1">
      <c r="A14" s="180">
        <v>43</v>
      </c>
      <c r="B14" s="139"/>
      <c r="C14" s="138" t="s">
        <v>0</v>
      </c>
      <c r="D14" s="139">
        <v>3</v>
      </c>
      <c r="E14" s="139">
        <v>9</v>
      </c>
      <c r="F14" s="139"/>
      <c r="G14" s="138" t="s">
        <v>151</v>
      </c>
      <c r="H14" s="138" t="s">
        <v>0</v>
      </c>
      <c r="I14" s="139">
        <v>1</v>
      </c>
      <c r="J14" s="139"/>
      <c r="K14" s="138"/>
      <c r="L14" s="140" t="s">
        <v>82</v>
      </c>
      <c r="M14" s="141">
        <f>M15+M17</f>
        <v>0</v>
      </c>
      <c r="N14" s="141">
        <f>N15+N17</f>
        <v>0</v>
      </c>
      <c r="O14" s="142">
        <f>O15+O17</f>
        <v>0</v>
      </c>
      <c r="P14" s="141">
        <f>P15+P17</f>
        <v>375798.45999999996</v>
      </c>
      <c r="Q14" s="143">
        <f>Q15+Q17</f>
        <v>395400</v>
      </c>
    </row>
    <row r="15" spans="1:17" ht="18" customHeight="1">
      <c r="A15" s="180">
        <v>43</v>
      </c>
      <c r="B15" s="139"/>
      <c r="C15" s="138" t="s">
        <v>0</v>
      </c>
      <c r="D15" s="139">
        <v>3</v>
      </c>
      <c r="E15" s="139">
        <v>9</v>
      </c>
      <c r="F15" s="139"/>
      <c r="G15" s="138" t="s">
        <v>151</v>
      </c>
      <c r="H15" s="138" t="s">
        <v>0</v>
      </c>
      <c r="I15" s="139">
        <v>1</v>
      </c>
      <c r="J15" s="139">
        <v>1</v>
      </c>
      <c r="K15" s="138"/>
      <c r="L15" s="140" t="s">
        <v>152</v>
      </c>
      <c r="M15" s="141">
        <f>M16</f>
        <v>0</v>
      </c>
      <c r="N15" s="141">
        <f>N16</f>
        <v>0</v>
      </c>
      <c r="O15" s="142">
        <f>O16</f>
        <v>0</v>
      </c>
      <c r="P15" s="141">
        <f>P16</f>
        <v>241818.46</v>
      </c>
      <c r="Q15" s="143">
        <f>Q16</f>
        <v>261400</v>
      </c>
    </row>
    <row r="16" spans="1:17" s="166" customFormat="1" ht="18" customHeight="1">
      <c r="A16" s="180">
        <v>43</v>
      </c>
      <c r="B16" s="139"/>
      <c r="C16" s="138" t="s">
        <v>0</v>
      </c>
      <c r="D16" s="139">
        <v>3</v>
      </c>
      <c r="E16" s="139">
        <v>9</v>
      </c>
      <c r="F16" s="139"/>
      <c r="G16" s="138" t="s">
        <v>151</v>
      </c>
      <c r="H16" s="138" t="s">
        <v>0</v>
      </c>
      <c r="I16" s="139">
        <v>1</v>
      </c>
      <c r="J16" s="139">
        <v>1</v>
      </c>
      <c r="K16" s="138" t="s">
        <v>0</v>
      </c>
      <c r="L16" s="144" t="s">
        <v>208</v>
      </c>
      <c r="M16" s="145"/>
      <c r="N16" s="145"/>
      <c r="O16" s="146"/>
      <c r="P16" s="145">
        <v>241818.46</v>
      </c>
      <c r="Q16" s="154">
        <v>261400</v>
      </c>
    </row>
    <row r="17" spans="1:17" s="166" customFormat="1" ht="18" customHeight="1">
      <c r="A17" s="180">
        <v>43</v>
      </c>
      <c r="B17" s="139"/>
      <c r="C17" s="138" t="s">
        <v>0</v>
      </c>
      <c r="D17" s="139">
        <v>3</v>
      </c>
      <c r="E17" s="139">
        <v>9</v>
      </c>
      <c r="F17" s="139"/>
      <c r="G17" s="138" t="s">
        <v>151</v>
      </c>
      <c r="H17" s="138" t="s">
        <v>0</v>
      </c>
      <c r="I17" s="139">
        <v>1</v>
      </c>
      <c r="J17" s="139">
        <v>5</v>
      </c>
      <c r="K17" s="138"/>
      <c r="L17" s="140" t="s">
        <v>83</v>
      </c>
      <c r="M17" s="141">
        <f>M18</f>
        <v>0</v>
      </c>
      <c r="N17" s="141">
        <f>N18</f>
        <v>0</v>
      </c>
      <c r="O17" s="142">
        <f>O18</f>
        <v>0</v>
      </c>
      <c r="P17" s="141">
        <f>P18</f>
        <v>133980</v>
      </c>
      <c r="Q17" s="143">
        <f>Q18</f>
        <v>134000</v>
      </c>
    </row>
    <row r="18" spans="1:17" s="166" customFormat="1" ht="18" customHeight="1">
      <c r="A18" s="180">
        <v>43</v>
      </c>
      <c r="B18" s="139"/>
      <c r="C18" s="138" t="s">
        <v>0</v>
      </c>
      <c r="D18" s="139">
        <v>3</v>
      </c>
      <c r="E18" s="139">
        <v>9</v>
      </c>
      <c r="F18" s="139"/>
      <c r="G18" s="138" t="s">
        <v>151</v>
      </c>
      <c r="H18" s="138" t="s">
        <v>0</v>
      </c>
      <c r="I18" s="139">
        <v>1</v>
      </c>
      <c r="J18" s="139">
        <v>5</v>
      </c>
      <c r="K18" s="138" t="s">
        <v>0</v>
      </c>
      <c r="L18" s="144" t="s">
        <v>83</v>
      </c>
      <c r="M18" s="145"/>
      <c r="N18" s="145"/>
      <c r="O18" s="146"/>
      <c r="P18" s="145">
        <v>133980</v>
      </c>
      <c r="Q18" s="154">
        <v>134000</v>
      </c>
    </row>
    <row r="19" spans="1:17" ht="18" customHeight="1">
      <c r="A19" s="180">
        <v>43</v>
      </c>
      <c r="B19" s="139"/>
      <c r="C19" s="138" t="s">
        <v>0</v>
      </c>
      <c r="D19" s="139">
        <v>3</v>
      </c>
      <c r="E19" s="139">
        <v>9</v>
      </c>
      <c r="F19" s="139"/>
      <c r="G19" s="138" t="s">
        <v>151</v>
      </c>
      <c r="H19" s="138" t="s">
        <v>0</v>
      </c>
      <c r="I19" s="139">
        <v>2</v>
      </c>
      <c r="J19" s="139"/>
      <c r="K19" s="138"/>
      <c r="L19" s="140" t="s">
        <v>174</v>
      </c>
      <c r="M19" s="141" t="e">
        <f>M20+#REF!</f>
        <v>#REF!</v>
      </c>
      <c r="N19" s="141">
        <f aca="true" t="shared" si="2" ref="N19:Q20">N20</f>
        <v>0</v>
      </c>
      <c r="O19" s="142">
        <f t="shared" si="2"/>
        <v>0</v>
      </c>
      <c r="P19" s="141">
        <f t="shared" si="2"/>
        <v>422295.38</v>
      </c>
      <c r="Q19" s="143">
        <f t="shared" si="2"/>
        <v>392400</v>
      </c>
    </row>
    <row r="20" spans="1:17" ht="18" customHeight="1">
      <c r="A20" s="181">
        <v>43</v>
      </c>
      <c r="B20" s="149"/>
      <c r="C20" s="138" t="s">
        <v>0</v>
      </c>
      <c r="D20" s="139">
        <v>3</v>
      </c>
      <c r="E20" s="139">
        <v>9</v>
      </c>
      <c r="F20" s="149"/>
      <c r="G20" s="148" t="s">
        <v>151</v>
      </c>
      <c r="H20" s="148" t="s">
        <v>0</v>
      </c>
      <c r="I20" s="149">
        <v>2</v>
      </c>
      <c r="J20" s="149">
        <v>1</v>
      </c>
      <c r="K20" s="148"/>
      <c r="L20" s="150" t="s">
        <v>85</v>
      </c>
      <c r="M20" s="141">
        <f>M21</f>
        <v>0</v>
      </c>
      <c r="N20" s="141">
        <f t="shared" si="2"/>
        <v>0</v>
      </c>
      <c r="O20" s="142">
        <f t="shared" si="2"/>
        <v>0</v>
      </c>
      <c r="P20" s="141">
        <f t="shared" si="2"/>
        <v>422295.38</v>
      </c>
      <c r="Q20" s="143">
        <f t="shared" si="2"/>
        <v>392400</v>
      </c>
    </row>
    <row r="21" spans="1:17" s="166" customFormat="1" ht="18" customHeight="1">
      <c r="A21" s="181">
        <v>43</v>
      </c>
      <c r="B21" s="149"/>
      <c r="C21" s="138" t="s">
        <v>0</v>
      </c>
      <c r="D21" s="139">
        <v>3</v>
      </c>
      <c r="E21" s="139">
        <v>9</v>
      </c>
      <c r="F21" s="149"/>
      <c r="G21" s="148" t="s">
        <v>151</v>
      </c>
      <c r="H21" s="148" t="s">
        <v>0</v>
      </c>
      <c r="I21" s="149">
        <v>2</v>
      </c>
      <c r="J21" s="149">
        <v>1</v>
      </c>
      <c r="K21" s="148" t="s">
        <v>0</v>
      </c>
      <c r="L21" s="152" t="s">
        <v>86</v>
      </c>
      <c r="M21" s="145"/>
      <c r="N21" s="145"/>
      <c r="O21" s="146"/>
      <c r="P21" s="145">
        <v>422295.38</v>
      </c>
      <c r="Q21" s="154">
        <v>392400</v>
      </c>
    </row>
    <row r="22" spans="1:17" ht="18" customHeight="1">
      <c r="A22" s="181">
        <v>43</v>
      </c>
      <c r="B22" s="149"/>
      <c r="C22" s="138" t="s">
        <v>0</v>
      </c>
      <c r="D22" s="139">
        <v>3</v>
      </c>
      <c r="E22" s="139">
        <v>9</v>
      </c>
      <c r="F22" s="149"/>
      <c r="G22" s="148" t="s">
        <v>151</v>
      </c>
      <c r="H22" s="148" t="s">
        <v>153</v>
      </c>
      <c r="I22" s="149"/>
      <c r="J22" s="149"/>
      <c r="K22" s="148"/>
      <c r="L22" s="150" t="s">
        <v>175</v>
      </c>
      <c r="M22" s="141">
        <f>M23+M28</f>
        <v>0</v>
      </c>
      <c r="N22" s="141">
        <f>N23+N28</f>
        <v>0</v>
      </c>
      <c r="O22" s="142">
        <f>O23+O28</f>
        <v>0</v>
      </c>
      <c r="P22" s="141">
        <f>P23+P28</f>
        <v>91954.21</v>
      </c>
      <c r="Q22" s="143">
        <f>Q23+Q28</f>
        <v>89800</v>
      </c>
    </row>
    <row r="23" spans="1:17" ht="18" customHeight="1">
      <c r="A23" s="181">
        <v>43</v>
      </c>
      <c r="B23" s="149"/>
      <c r="C23" s="138" t="s">
        <v>0</v>
      </c>
      <c r="D23" s="139">
        <v>3</v>
      </c>
      <c r="E23" s="139">
        <v>9</v>
      </c>
      <c r="F23" s="149"/>
      <c r="G23" s="148" t="s">
        <v>151</v>
      </c>
      <c r="H23" s="148" t="s">
        <v>153</v>
      </c>
      <c r="I23" s="149">
        <v>1</v>
      </c>
      <c r="J23" s="149"/>
      <c r="K23" s="148"/>
      <c r="L23" s="150" t="s">
        <v>82</v>
      </c>
      <c r="M23" s="141">
        <f>M24+M26</f>
        <v>0</v>
      </c>
      <c r="N23" s="141">
        <f>N24+N26</f>
        <v>0</v>
      </c>
      <c r="O23" s="142">
        <f>O24+O26</f>
        <v>0</v>
      </c>
      <c r="P23" s="141">
        <f>P24+P26</f>
        <v>33482.55</v>
      </c>
      <c r="Q23" s="143">
        <f>Q24+Q26</f>
        <v>36300</v>
      </c>
    </row>
    <row r="24" spans="1:17" ht="18" customHeight="1">
      <c r="A24" s="181">
        <v>43</v>
      </c>
      <c r="B24" s="149"/>
      <c r="C24" s="138" t="s">
        <v>0</v>
      </c>
      <c r="D24" s="139">
        <v>3</v>
      </c>
      <c r="E24" s="139">
        <v>9</v>
      </c>
      <c r="F24" s="149"/>
      <c r="G24" s="148" t="s">
        <v>151</v>
      </c>
      <c r="H24" s="148" t="s">
        <v>153</v>
      </c>
      <c r="I24" s="149">
        <v>1</v>
      </c>
      <c r="J24" s="149">
        <v>1</v>
      </c>
      <c r="K24" s="148"/>
      <c r="L24" s="150" t="s">
        <v>87</v>
      </c>
      <c r="M24" s="141">
        <f>M25</f>
        <v>0</v>
      </c>
      <c r="N24" s="141">
        <f>N25</f>
        <v>0</v>
      </c>
      <c r="O24" s="142">
        <f>O25</f>
        <v>0</v>
      </c>
      <c r="P24" s="141">
        <f>P25</f>
        <v>24553.87</v>
      </c>
      <c r="Q24" s="143">
        <f>Q25</f>
        <v>26600</v>
      </c>
    </row>
    <row r="25" spans="1:17" s="166" customFormat="1" ht="18" customHeight="1">
      <c r="A25" s="181">
        <v>43</v>
      </c>
      <c r="B25" s="149"/>
      <c r="C25" s="138" t="s">
        <v>0</v>
      </c>
      <c r="D25" s="139">
        <v>3</v>
      </c>
      <c r="E25" s="139">
        <v>9</v>
      </c>
      <c r="F25" s="149"/>
      <c r="G25" s="148" t="s">
        <v>151</v>
      </c>
      <c r="H25" s="148" t="s">
        <v>153</v>
      </c>
      <c r="I25" s="149">
        <v>1</v>
      </c>
      <c r="J25" s="149">
        <v>1</v>
      </c>
      <c r="K25" s="148" t="s">
        <v>0</v>
      </c>
      <c r="L25" s="152" t="s">
        <v>87</v>
      </c>
      <c r="M25" s="145"/>
      <c r="N25" s="145"/>
      <c r="O25" s="146"/>
      <c r="P25" s="145">
        <v>24553.87</v>
      </c>
      <c r="Q25" s="154">
        <v>26600</v>
      </c>
    </row>
    <row r="26" spans="1:17" ht="18" customHeight="1">
      <c r="A26" s="181">
        <v>43</v>
      </c>
      <c r="B26" s="149"/>
      <c r="C26" s="138" t="s">
        <v>0</v>
      </c>
      <c r="D26" s="139">
        <v>3</v>
      </c>
      <c r="E26" s="139">
        <v>9</v>
      </c>
      <c r="F26" s="149"/>
      <c r="G26" s="148" t="s">
        <v>151</v>
      </c>
      <c r="H26" s="148" t="s">
        <v>153</v>
      </c>
      <c r="I26" s="149">
        <v>1</v>
      </c>
      <c r="J26" s="149">
        <v>2</v>
      </c>
      <c r="K26" s="148"/>
      <c r="L26" s="150" t="s">
        <v>88</v>
      </c>
      <c r="M26" s="141">
        <f>M27</f>
        <v>0</v>
      </c>
      <c r="N26" s="141">
        <f>N27</f>
        <v>0</v>
      </c>
      <c r="O26" s="142">
        <f>O27</f>
        <v>0</v>
      </c>
      <c r="P26" s="141">
        <f>P27</f>
        <v>8928.68</v>
      </c>
      <c r="Q26" s="143">
        <f>Q27</f>
        <v>9700</v>
      </c>
    </row>
    <row r="27" spans="1:17" s="166" customFormat="1" ht="18" customHeight="1">
      <c r="A27" s="181">
        <v>43</v>
      </c>
      <c r="B27" s="149"/>
      <c r="C27" s="138" t="s">
        <v>0</v>
      </c>
      <c r="D27" s="139">
        <v>3</v>
      </c>
      <c r="E27" s="139">
        <v>9</v>
      </c>
      <c r="F27" s="149"/>
      <c r="G27" s="148" t="s">
        <v>151</v>
      </c>
      <c r="H27" s="148" t="s">
        <v>153</v>
      </c>
      <c r="I27" s="149">
        <v>1</v>
      </c>
      <c r="J27" s="149">
        <v>2</v>
      </c>
      <c r="K27" s="148" t="s">
        <v>0</v>
      </c>
      <c r="L27" s="152" t="s">
        <v>88</v>
      </c>
      <c r="M27" s="145"/>
      <c r="N27" s="145"/>
      <c r="O27" s="146"/>
      <c r="P27" s="145">
        <v>8928.68</v>
      </c>
      <c r="Q27" s="154">
        <v>9700</v>
      </c>
    </row>
    <row r="28" spans="1:17" ht="18" customHeight="1">
      <c r="A28" s="181">
        <v>43</v>
      </c>
      <c r="B28" s="149"/>
      <c r="C28" s="138" t="s">
        <v>0</v>
      </c>
      <c r="D28" s="139">
        <v>3</v>
      </c>
      <c r="E28" s="139">
        <v>9</v>
      </c>
      <c r="F28" s="149"/>
      <c r="G28" s="148" t="s">
        <v>151</v>
      </c>
      <c r="H28" s="148" t="s">
        <v>153</v>
      </c>
      <c r="I28" s="149">
        <v>2</v>
      </c>
      <c r="J28" s="149"/>
      <c r="K28" s="148"/>
      <c r="L28" s="150" t="s">
        <v>84</v>
      </c>
      <c r="M28" s="141">
        <f>M29+M31</f>
        <v>0</v>
      </c>
      <c r="N28" s="141">
        <f>N29+N31</f>
        <v>0</v>
      </c>
      <c r="O28" s="142">
        <f>O29+O31</f>
        <v>0</v>
      </c>
      <c r="P28" s="141">
        <f>P29+P31</f>
        <v>58471.66</v>
      </c>
      <c r="Q28" s="143">
        <f>Q29+Q31</f>
        <v>53500</v>
      </c>
    </row>
    <row r="29" spans="1:17" ht="18" customHeight="1">
      <c r="A29" s="181">
        <v>43</v>
      </c>
      <c r="B29" s="149"/>
      <c r="C29" s="138" t="s">
        <v>0</v>
      </c>
      <c r="D29" s="139">
        <v>3</v>
      </c>
      <c r="E29" s="139">
        <v>9</v>
      </c>
      <c r="F29" s="149"/>
      <c r="G29" s="148" t="s">
        <v>151</v>
      </c>
      <c r="H29" s="148" t="s">
        <v>153</v>
      </c>
      <c r="I29" s="149">
        <v>2</v>
      </c>
      <c r="J29" s="149">
        <v>1</v>
      </c>
      <c r="K29" s="148"/>
      <c r="L29" s="150" t="s">
        <v>87</v>
      </c>
      <c r="M29" s="141">
        <f>M30</f>
        <v>0</v>
      </c>
      <c r="N29" s="141">
        <f>N30</f>
        <v>0</v>
      </c>
      <c r="O29" s="142">
        <f>O30</f>
        <v>0</v>
      </c>
      <c r="P29" s="141">
        <f>P30</f>
        <v>42879.22</v>
      </c>
      <c r="Q29" s="143">
        <f>Q30</f>
        <v>39200</v>
      </c>
    </row>
    <row r="30" spans="1:17" s="166" customFormat="1" ht="18" customHeight="1">
      <c r="A30" s="181">
        <v>43</v>
      </c>
      <c r="B30" s="149"/>
      <c r="C30" s="138" t="s">
        <v>0</v>
      </c>
      <c r="D30" s="139">
        <v>3</v>
      </c>
      <c r="E30" s="139">
        <v>9</v>
      </c>
      <c r="F30" s="149"/>
      <c r="G30" s="148" t="s">
        <v>151</v>
      </c>
      <c r="H30" s="148" t="s">
        <v>153</v>
      </c>
      <c r="I30" s="149">
        <v>2</v>
      </c>
      <c r="J30" s="149">
        <v>1</v>
      </c>
      <c r="K30" s="148" t="s">
        <v>0</v>
      </c>
      <c r="L30" s="152" t="s">
        <v>87</v>
      </c>
      <c r="M30" s="145"/>
      <c r="N30" s="145"/>
      <c r="O30" s="146"/>
      <c r="P30" s="145">
        <v>42879.22</v>
      </c>
      <c r="Q30" s="154">
        <v>39200</v>
      </c>
    </row>
    <row r="31" spans="1:17" ht="18" customHeight="1">
      <c r="A31" s="181">
        <v>43</v>
      </c>
      <c r="B31" s="149"/>
      <c r="C31" s="138" t="s">
        <v>0</v>
      </c>
      <c r="D31" s="139">
        <v>3</v>
      </c>
      <c r="E31" s="139">
        <v>9</v>
      </c>
      <c r="F31" s="149"/>
      <c r="G31" s="148" t="s">
        <v>151</v>
      </c>
      <c r="H31" s="148" t="s">
        <v>153</v>
      </c>
      <c r="I31" s="149">
        <v>2</v>
      </c>
      <c r="J31" s="149">
        <v>2</v>
      </c>
      <c r="K31" s="148"/>
      <c r="L31" s="150" t="s">
        <v>88</v>
      </c>
      <c r="M31" s="141">
        <f>M32</f>
        <v>0</v>
      </c>
      <c r="N31" s="141">
        <f>N32</f>
        <v>0</v>
      </c>
      <c r="O31" s="142">
        <f>O32</f>
        <v>0</v>
      </c>
      <c r="P31" s="141">
        <f>P32</f>
        <v>15592.44</v>
      </c>
      <c r="Q31" s="143">
        <f>Q32</f>
        <v>14300</v>
      </c>
    </row>
    <row r="32" spans="1:17" s="194" customFormat="1" ht="18" customHeight="1">
      <c r="A32" s="181">
        <v>43</v>
      </c>
      <c r="B32" s="149"/>
      <c r="C32" s="148" t="s">
        <v>0</v>
      </c>
      <c r="D32" s="149">
        <v>3</v>
      </c>
      <c r="E32" s="149">
        <v>9</v>
      </c>
      <c r="F32" s="149"/>
      <c r="G32" s="148" t="s">
        <v>151</v>
      </c>
      <c r="H32" s="148" t="s">
        <v>153</v>
      </c>
      <c r="I32" s="149">
        <v>2</v>
      </c>
      <c r="J32" s="149">
        <v>2</v>
      </c>
      <c r="K32" s="148" t="s">
        <v>0</v>
      </c>
      <c r="L32" s="152" t="s">
        <v>88</v>
      </c>
      <c r="M32" s="145"/>
      <c r="N32" s="145"/>
      <c r="O32" s="193"/>
      <c r="P32" s="145">
        <v>15592.44</v>
      </c>
      <c r="Q32" s="154">
        <v>14300</v>
      </c>
    </row>
    <row r="33" spans="1:17" ht="18" customHeight="1">
      <c r="A33" s="181">
        <v>43</v>
      </c>
      <c r="B33" s="149"/>
      <c r="C33" s="138" t="s">
        <v>0</v>
      </c>
      <c r="D33" s="139">
        <v>3</v>
      </c>
      <c r="E33" s="139">
        <v>9</v>
      </c>
      <c r="F33" s="149"/>
      <c r="G33" s="148" t="s">
        <v>151</v>
      </c>
      <c r="H33" s="148" t="s">
        <v>154</v>
      </c>
      <c r="I33" s="149"/>
      <c r="J33" s="149"/>
      <c r="K33" s="148"/>
      <c r="L33" s="150" t="s">
        <v>89</v>
      </c>
      <c r="M33" s="141" t="e">
        <f>SUM(M34+M51+#REF!+M56+M65+M69+M78)</f>
        <v>#REF!</v>
      </c>
      <c r="N33" s="141" t="e">
        <f>SUM(N34+N51+#REF!+N56+N65+N69+N78)</f>
        <v>#REF!</v>
      </c>
      <c r="O33" s="142" t="e">
        <f>SUM(O34+O51+#REF!+O56+O65+O69+O78)</f>
        <v>#REF!</v>
      </c>
      <c r="P33" s="143">
        <f>SUM(P34+P51+P56+P65+P69+P78)</f>
        <v>160786</v>
      </c>
      <c r="Q33" s="143">
        <f>SUM(Q34+Q51+Q56+Q65+Q69+Q78)</f>
        <v>150400</v>
      </c>
    </row>
    <row r="34" spans="1:17" ht="18" customHeight="1">
      <c r="A34" s="181">
        <v>43</v>
      </c>
      <c r="B34" s="149"/>
      <c r="C34" s="138" t="s">
        <v>0</v>
      </c>
      <c r="D34" s="139">
        <v>3</v>
      </c>
      <c r="E34" s="139">
        <v>9</v>
      </c>
      <c r="F34" s="149"/>
      <c r="G34" s="148" t="s">
        <v>151</v>
      </c>
      <c r="H34" s="148" t="s">
        <v>154</v>
      </c>
      <c r="I34" s="149">
        <v>2</v>
      </c>
      <c r="J34" s="149"/>
      <c r="K34" s="148"/>
      <c r="L34" s="151" t="s">
        <v>155</v>
      </c>
      <c r="M34" s="141">
        <f>SUM(M35+M40+M43+M47+M49)</f>
        <v>0</v>
      </c>
      <c r="N34" s="141">
        <f>SUM(N35+N40+N43+N47+N49)</f>
        <v>0</v>
      </c>
      <c r="O34" s="142">
        <f>SUM(O35+O40+O43+O47+O49)</f>
        <v>0</v>
      </c>
      <c r="P34" s="141">
        <f>SUM(P35+P40+P43+P47+P49)</f>
        <v>5186</v>
      </c>
      <c r="Q34" s="143">
        <f>SUM(Q35+Q40+Q43+Q47+Q49)</f>
        <v>23800</v>
      </c>
    </row>
    <row r="35" spans="1:17" ht="18" customHeight="1">
      <c r="A35" s="181">
        <v>43</v>
      </c>
      <c r="B35" s="149"/>
      <c r="C35" s="138" t="s">
        <v>0</v>
      </c>
      <c r="D35" s="139">
        <v>3</v>
      </c>
      <c r="E35" s="139">
        <v>9</v>
      </c>
      <c r="F35" s="149"/>
      <c r="G35" s="148" t="s">
        <v>151</v>
      </c>
      <c r="H35" s="148" t="s">
        <v>154</v>
      </c>
      <c r="I35" s="149">
        <v>2</v>
      </c>
      <c r="J35" s="149">
        <v>1</v>
      </c>
      <c r="K35" s="148"/>
      <c r="L35" s="150" t="s">
        <v>90</v>
      </c>
      <c r="M35" s="141">
        <f>SUM(M36:M39)</f>
        <v>0</v>
      </c>
      <c r="N35" s="141">
        <f>SUM(N36:N39)</f>
        <v>0</v>
      </c>
      <c r="O35" s="142">
        <f>SUM(O36:O39)</f>
        <v>0</v>
      </c>
      <c r="P35" s="143">
        <f>SUM(P36:P39)</f>
        <v>5060</v>
      </c>
      <c r="Q35" s="143">
        <f>SUM(Q36:Q39)</f>
        <v>6000</v>
      </c>
    </row>
    <row r="36" spans="1:17" s="194" customFormat="1" ht="18" customHeight="1">
      <c r="A36" s="181">
        <v>43</v>
      </c>
      <c r="B36" s="149"/>
      <c r="C36" s="148" t="s">
        <v>0</v>
      </c>
      <c r="D36" s="149">
        <v>3</v>
      </c>
      <c r="E36" s="149">
        <v>9</v>
      </c>
      <c r="F36" s="149"/>
      <c r="G36" s="148" t="s">
        <v>151</v>
      </c>
      <c r="H36" s="148" t="s">
        <v>154</v>
      </c>
      <c r="I36" s="149">
        <v>2</v>
      </c>
      <c r="J36" s="149">
        <v>1</v>
      </c>
      <c r="K36" s="148" t="s">
        <v>0</v>
      </c>
      <c r="L36" s="152" t="s">
        <v>91</v>
      </c>
      <c r="M36" s="145"/>
      <c r="N36" s="145"/>
      <c r="O36" s="193"/>
      <c r="P36" s="145">
        <v>1850</v>
      </c>
      <c r="Q36" s="154">
        <v>2800</v>
      </c>
    </row>
    <row r="37" spans="1:17" s="166" customFormat="1" ht="18" customHeight="1">
      <c r="A37" s="181">
        <v>43</v>
      </c>
      <c r="B37" s="149"/>
      <c r="C37" s="138" t="s">
        <v>0</v>
      </c>
      <c r="D37" s="139">
        <v>3</v>
      </c>
      <c r="E37" s="139">
        <v>9</v>
      </c>
      <c r="F37" s="149"/>
      <c r="G37" s="148" t="s">
        <v>151</v>
      </c>
      <c r="H37" s="148" t="s">
        <v>154</v>
      </c>
      <c r="I37" s="149">
        <v>2</v>
      </c>
      <c r="J37" s="149">
        <v>1</v>
      </c>
      <c r="K37" s="148" t="s">
        <v>153</v>
      </c>
      <c r="L37" s="152" t="s">
        <v>92</v>
      </c>
      <c r="M37" s="145"/>
      <c r="N37" s="145"/>
      <c r="O37" s="146"/>
      <c r="P37" s="145">
        <v>110</v>
      </c>
      <c r="Q37" s="154">
        <v>200</v>
      </c>
    </row>
    <row r="38" spans="1:17" s="166" customFormat="1" ht="18" customHeight="1">
      <c r="A38" s="181">
        <v>43</v>
      </c>
      <c r="B38" s="149"/>
      <c r="C38" s="138" t="s">
        <v>0</v>
      </c>
      <c r="D38" s="139">
        <v>3</v>
      </c>
      <c r="E38" s="139">
        <v>9</v>
      </c>
      <c r="F38" s="149"/>
      <c r="G38" s="148" t="s">
        <v>151</v>
      </c>
      <c r="H38" s="148" t="s">
        <v>154</v>
      </c>
      <c r="I38" s="149">
        <v>2</v>
      </c>
      <c r="J38" s="149">
        <v>1</v>
      </c>
      <c r="K38" s="148" t="s">
        <v>159</v>
      </c>
      <c r="L38" s="152" t="s">
        <v>199</v>
      </c>
      <c r="M38" s="145"/>
      <c r="N38" s="145"/>
      <c r="O38" s="146"/>
      <c r="P38" s="145">
        <v>600</v>
      </c>
      <c r="Q38" s="154">
        <v>500</v>
      </c>
    </row>
    <row r="39" spans="1:17" s="166" customFormat="1" ht="18" customHeight="1">
      <c r="A39" s="181">
        <v>43</v>
      </c>
      <c r="B39" s="149"/>
      <c r="C39" s="138" t="s">
        <v>0</v>
      </c>
      <c r="D39" s="139">
        <v>3</v>
      </c>
      <c r="E39" s="139">
        <v>9</v>
      </c>
      <c r="F39" s="149"/>
      <c r="G39" s="148" t="s">
        <v>151</v>
      </c>
      <c r="H39" s="148" t="s">
        <v>154</v>
      </c>
      <c r="I39" s="149">
        <v>2</v>
      </c>
      <c r="J39" s="149">
        <v>1</v>
      </c>
      <c r="K39" s="148" t="s">
        <v>156</v>
      </c>
      <c r="L39" s="152" t="s">
        <v>93</v>
      </c>
      <c r="M39" s="145"/>
      <c r="N39" s="145"/>
      <c r="O39" s="146"/>
      <c r="P39" s="145">
        <v>2500</v>
      </c>
      <c r="Q39" s="154">
        <v>2500</v>
      </c>
    </row>
    <row r="40" spans="1:17" ht="18" customHeight="1">
      <c r="A40" s="181">
        <v>43</v>
      </c>
      <c r="B40" s="149"/>
      <c r="C40" s="138" t="s">
        <v>0</v>
      </c>
      <c r="D40" s="139">
        <v>3</v>
      </c>
      <c r="E40" s="139">
        <v>9</v>
      </c>
      <c r="F40" s="149"/>
      <c r="G40" s="148" t="s">
        <v>151</v>
      </c>
      <c r="H40" s="148" t="s">
        <v>154</v>
      </c>
      <c r="I40" s="149">
        <v>2</v>
      </c>
      <c r="J40" s="149">
        <v>2</v>
      </c>
      <c r="K40" s="148"/>
      <c r="L40" s="150" t="s">
        <v>157</v>
      </c>
      <c r="M40" s="141">
        <f>SUM(M41:M42)</f>
        <v>0</v>
      </c>
      <c r="N40" s="141">
        <f>SUM(N41:N42)</f>
        <v>0</v>
      </c>
      <c r="O40" s="142">
        <f>SUM(O41:O42)</f>
        <v>0</v>
      </c>
      <c r="P40" s="141">
        <f>SUM(P41:P42)</f>
        <v>0</v>
      </c>
      <c r="Q40" s="143">
        <f>SUM(Q41:Q42)</f>
        <v>3500</v>
      </c>
    </row>
    <row r="41" spans="1:17" s="166" customFormat="1" ht="18" customHeight="1">
      <c r="A41" s="181">
        <v>43</v>
      </c>
      <c r="B41" s="149"/>
      <c r="C41" s="138" t="s">
        <v>0</v>
      </c>
      <c r="D41" s="139">
        <v>3</v>
      </c>
      <c r="E41" s="139">
        <v>9</v>
      </c>
      <c r="F41" s="149"/>
      <c r="G41" s="148" t="s">
        <v>151</v>
      </c>
      <c r="H41" s="148" t="s">
        <v>154</v>
      </c>
      <c r="I41" s="149">
        <v>2</v>
      </c>
      <c r="J41" s="149">
        <v>2</v>
      </c>
      <c r="K41" s="148" t="s">
        <v>0</v>
      </c>
      <c r="L41" s="152" t="s">
        <v>94</v>
      </c>
      <c r="M41" s="145"/>
      <c r="N41" s="145"/>
      <c r="O41" s="146"/>
      <c r="P41" s="145">
        <v>0</v>
      </c>
      <c r="Q41" s="154">
        <v>1500</v>
      </c>
    </row>
    <row r="42" spans="1:17" s="166" customFormat="1" ht="18" customHeight="1">
      <c r="A42" s="181">
        <v>43</v>
      </c>
      <c r="B42" s="149"/>
      <c r="C42" s="138" t="s">
        <v>0</v>
      </c>
      <c r="D42" s="139">
        <v>3</v>
      </c>
      <c r="E42" s="139">
        <v>9</v>
      </c>
      <c r="F42" s="149"/>
      <c r="G42" s="148" t="s">
        <v>151</v>
      </c>
      <c r="H42" s="148" t="s">
        <v>154</v>
      </c>
      <c r="I42" s="149">
        <v>2</v>
      </c>
      <c r="J42" s="149">
        <v>2</v>
      </c>
      <c r="K42" s="148" t="s">
        <v>153</v>
      </c>
      <c r="L42" s="152" t="s">
        <v>95</v>
      </c>
      <c r="M42" s="145"/>
      <c r="N42" s="145"/>
      <c r="O42" s="146"/>
      <c r="P42" s="145"/>
      <c r="Q42" s="154">
        <v>2000</v>
      </c>
    </row>
    <row r="43" spans="1:17" ht="18" customHeight="1">
      <c r="A43" s="181">
        <v>43</v>
      </c>
      <c r="B43" s="149"/>
      <c r="C43" s="138" t="s">
        <v>0</v>
      </c>
      <c r="D43" s="139">
        <v>3</v>
      </c>
      <c r="E43" s="139">
        <v>9</v>
      </c>
      <c r="F43" s="149"/>
      <c r="G43" s="148" t="s">
        <v>151</v>
      </c>
      <c r="H43" s="148" t="s">
        <v>154</v>
      </c>
      <c r="I43" s="149">
        <v>2</v>
      </c>
      <c r="J43" s="149">
        <v>3</v>
      </c>
      <c r="K43" s="148"/>
      <c r="L43" s="150" t="s">
        <v>96</v>
      </c>
      <c r="M43" s="141">
        <f>SUM(M44:M46)</f>
        <v>0</v>
      </c>
      <c r="N43" s="141">
        <f>SUM(N44:N46)</f>
        <v>0</v>
      </c>
      <c r="O43" s="142">
        <f>SUM(O44:O46)</f>
        <v>0</v>
      </c>
      <c r="P43" s="143">
        <f>SUM(P44:P46)</f>
        <v>126</v>
      </c>
      <c r="Q43" s="143">
        <f>SUM(Q44:Q46)</f>
        <v>13200</v>
      </c>
    </row>
    <row r="44" spans="1:17" s="166" customFormat="1" ht="18" customHeight="1">
      <c r="A44" s="181">
        <v>43</v>
      </c>
      <c r="B44" s="149"/>
      <c r="C44" s="138" t="s">
        <v>0</v>
      </c>
      <c r="D44" s="139">
        <v>3</v>
      </c>
      <c r="E44" s="139">
        <v>9</v>
      </c>
      <c r="F44" s="149"/>
      <c r="G44" s="148" t="s">
        <v>151</v>
      </c>
      <c r="H44" s="148" t="s">
        <v>154</v>
      </c>
      <c r="I44" s="149">
        <v>2</v>
      </c>
      <c r="J44" s="149">
        <v>3</v>
      </c>
      <c r="K44" s="148" t="s">
        <v>0</v>
      </c>
      <c r="L44" s="152" t="s">
        <v>200</v>
      </c>
      <c r="M44" s="145"/>
      <c r="N44" s="145"/>
      <c r="O44" s="146"/>
      <c r="P44" s="145">
        <v>126</v>
      </c>
      <c r="Q44" s="154">
        <v>200</v>
      </c>
    </row>
    <row r="45" spans="1:17" s="166" customFormat="1" ht="18" customHeight="1">
      <c r="A45" s="181">
        <v>43</v>
      </c>
      <c r="B45" s="149"/>
      <c r="C45" s="138" t="s">
        <v>0</v>
      </c>
      <c r="D45" s="139">
        <v>3</v>
      </c>
      <c r="E45" s="139">
        <v>9</v>
      </c>
      <c r="F45" s="149"/>
      <c r="G45" s="148" t="s">
        <v>151</v>
      </c>
      <c r="H45" s="148" t="s">
        <v>154</v>
      </c>
      <c r="I45" s="149">
        <v>2</v>
      </c>
      <c r="J45" s="149">
        <v>3</v>
      </c>
      <c r="K45" s="148" t="s">
        <v>153</v>
      </c>
      <c r="L45" s="152" t="s">
        <v>97</v>
      </c>
      <c r="M45" s="145"/>
      <c r="N45" s="145"/>
      <c r="O45" s="146"/>
      <c r="P45" s="145">
        <v>0</v>
      </c>
      <c r="Q45" s="154">
        <v>1000</v>
      </c>
    </row>
    <row r="46" spans="1:17" s="166" customFormat="1" ht="18" customHeight="1">
      <c r="A46" s="181">
        <v>43</v>
      </c>
      <c r="B46" s="149"/>
      <c r="C46" s="138" t="s">
        <v>0</v>
      </c>
      <c r="D46" s="139">
        <v>3</v>
      </c>
      <c r="E46" s="139">
        <v>9</v>
      </c>
      <c r="F46" s="149"/>
      <c r="G46" s="148" t="s">
        <v>151</v>
      </c>
      <c r="H46" s="148" t="s">
        <v>154</v>
      </c>
      <c r="I46" s="149">
        <v>2</v>
      </c>
      <c r="J46" s="149">
        <v>3</v>
      </c>
      <c r="K46" s="148" t="s">
        <v>154</v>
      </c>
      <c r="L46" s="152" t="s">
        <v>98</v>
      </c>
      <c r="M46" s="145"/>
      <c r="N46" s="145"/>
      <c r="O46" s="146"/>
      <c r="P46" s="145">
        <v>0</v>
      </c>
      <c r="Q46" s="154">
        <v>12000</v>
      </c>
    </row>
    <row r="47" spans="1:17" ht="18" customHeight="1">
      <c r="A47" s="181">
        <v>43</v>
      </c>
      <c r="B47" s="149"/>
      <c r="C47" s="138" t="s">
        <v>0</v>
      </c>
      <c r="D47" s="139">
        <v>3</v>
      </c>
      <c r="E47" s="139">
        <v>9</v>
      </c>
      <c r="F47" s="149"/>
      <c r="G47" s="148" t="s">
        <v>151</v>
      </c>
      <c r="H47" s="148" t="s">
        <v>154</v>
      </c>
      <c r="I47" s="149">
        <v>2</v>
      </c>
      <c r="J47" s="149">
        <v>6</v>
      </c>
      <c r="K47" s="148"/>
      <c r="L47" s="150" t="s">
        <v>99</v>
      </c>
      <c r="M47" s="141">
        <f>SUM(M48:M48)</f>
        <v>0</v>
      </c>
      <c r="N47" s="141">
        <f>SUM(N48:N48)</f>
        <v>0</v>
      </c>
      <c r="O47" s="141">
        <f>SUM(O48:O48)</f>
        <v>0</v>
      </c>
      <c r="P47" s="141">
        <f>SUM(P48:P48)</f>
        <v>0</v>
      </c>
      <c r="Q47" s="143">
        <f>SUM(Q48:Q48)</f>
        <v>100</v>
      </c>
    </row>
    <row r="48" spans="1:17" s="166" customFormat="1" ht="18" customHeight="1">
      <c r="A48" s="181">
        <v>43</v>
      </c>
      <c r="B48" s="149"/>
      <c r="C48" s="138" t="s">
        <v>0</v>
      </c>
      <c r="D48" s="139">
        <v>3</v>
      </c>
      <c r="E48" s="139">
        <v>9</v>
      </c>
      <c r="F48" s="149"/>
      <c r="G48" s="148" t="s">
        <v>151</v>
      </c>
      <c r="H48" s="148" t="s">
        <v>154</v>
      </c>
      <c r="I48" s="149">
        <v>2</v>
      </c>
      <c r="J48" s="149">
        <v>6</v>
      </c>
      <c r="K48" s="148" t="s">
        <v>153</v>
      </c>
      <c r="L48" s="152" t="s">
        <v>158</v>
      </c>
      <c r="M48" s="145"/>
      <c r="N48" s="145"/>
      <c r="O48" s="146"/>
      <c r="P48" s="145">
        <v>0</v>
      </c>
      <c r="Q48" s="154">
        <v>100</v>
      </c>
    </row>
    <row r="49" spans="1:17" ht="18" customHeight="1">
      <c r="A49" s="181">
        <v>43</v>
      </c>
      <c r="B49" s="149"/>
      <c r="C49" s="138" t="s">
        <v>0</v>
      </c>
      <c r="D49" s="139">
        <v>3</v>
      </c>
      <c r="E49" s="139">
        <v>9</v>
      </c>
      <c r="F49" s="149"/>
      <c r="G49" s="148" t="s">
        <v>151</v>
      </c>
      <c r="H49" s="148" t="s">
        <v>154</v>
      </c>
      <c r="I49" s="149">
        <v>2</v>
      </c>
      <c r="J49" s="149">
        <v>9</v>
      </c>
      <c r="K49" s="148"/>
      <c r="L49" s="150" t="s">
        <v>100</v>
      </c>
      <c r="M49" s="141">
        <f>SUM(M50:M50)</f>
        <v>0</v>
      </c>
      <c r="N49" s="141">
        <f>SUM(N50:N50)</f>
        <v>0</v>
      </c>
      <c r="O49" s="142">
        <f>SUM(O50:O50)</f>
        <v>0</v>
      </c>
      <c r="P49" s="141">
        <f>SUM(P50:P50)</f>
        <v>0</v>
      </c>
      <c r="Q49" s="143">
        <f>SUM(Q50:Q50)</f>
        <v>1000</v>
      </c>
    </row>
    <row r="50" spans="1:17" s="194" customFormat="1" ht="18" customHeight="1">
      <c r="A50" s="181">
        <v>43</v>
      </c>
      <c r="B50" s="149"/>
      <c r="C50" s="148" t="s">
        <v>0</v>
      </c>
      <c r="D50" s="149">
        <v>3</v>
      </c>
      <c r="E50" s="149">
        <v>9</v>
      </c>
      <c r="F50" s="149"/>
      <c r="G50" s="148" t="s">
        <v>151</v>
      </c>
      <c r="H50" s="148" t="s">
        <v>154</v>
      </c>
      <c r="I50" s="149">
        <v>2</v>
      </c>
      <c r="J50" s="149">
        <v>9</v>
      </c>
      <c r="K50" s="148">
        <v>90</v>
      </c>
      <c r="L50" s="152" t="s">
        <v>100</v>
      </c>
      <c r="M50" s="145"/>
      <c r="N50" s="145"/>
      <c r="O50" s="193"/>
      <c r="P50" s="145">
        <v>0</v>
      </c>
      <c r="Q50" s="154">
        <v>1000</v>
      </c>
    </row>
    <row r="51" spans="1:17" ht="18" customHeight="1">
      <c r="A51" s="181">
        <v>43</v>
      </c>
      <c r="B51" s="149"/>
      <c r="C51" s="138" t="s">
        <v>0</v>
      </c>
      <c r="D51" s="139">
        <v>3</v>
      </c>
      <c r="E51" s="139">
        <v>9</v>
      </c>
      <c r="F51" s="149"/>
      <c r="G51" s="148" t="s">
        <v>151</v>
      </c>
      <c r="H51" s="148" t="s">
        <v>154</v>
      </c>
      <c r="I51" s="149">
        <v>3</v>
      </c>
      <c r="J51" s="149"/>
      <c r="K51" s="148"/>
      <c r="L51" s="150" t="s">
        <v>101</v>
      </c>
      <c r="M51" s="141">
        <f>SUM(M53+M55)</f>
        <v>0</v>
      </c>
      <c r="N51" s="141">
        <f>SUM(N53+N55)</f>
        <v>0</v>
      </c>
      <c r="O51" s="142">
        <f>SUM(O53+O55)</f>
        <v>0</v>
      </c>
      <c r="P51" s="141">
        <f>SUM(P53+P55)</f>
        <v>57000</v>
      </c>
      <c r="Q51" s="143">
        <f>SUM(Q53+Q55)</f>
        <v>16000</v>
      </c>
    </row>
    <row r="52" spans="1:17" ht="18" customHeight="1">
      <c r="A52" s="181">
        <v>43</v>
      </c>
      <c r="B52" s="149"/>
      <c r="C52" s="138" t="s">
        <v>0</v>
      </c>
      <c r="D52" s="139">
        <v>3</v>
      </c>
      <c r="E52" s="139">
        <v>9</v>
      </c>
      <c r="F52" s="149"/>
      <c r="G52" s="148" t="s">
        <v>151</v>
      </c>
      <c r="H52" s="148" t="s">
        <v>154</v>
      </c>
      <c r="I52" s="149">
        <v>3</v>
      </c>
      <c r="J52" s="149">
        <v>1</v>
      </c>
      <c r="K52" s="148"/>
      <c r="L52" s="150" t="s">
        <v>102</v>
      </c>
      <c r="M52" s="141">
        <f>M53</f>
        <v>0</v>
      </c>
      <c r="N52" s="141">
        <f>N53</f>
        <v>0</v>
      </c>
      <c r="O52" s="142">
        <f>O53</f>
        <v>0</v>
      </c>
      <c r="P52" s="141">
        <f>P53</f>
        <v>12000</v>
      </c>
      <c r="Q52" s="143">
        <f>Q53</f>
        <v>1000</v>
      </c>
    </row>
    <row r="53" spans="1:17" s="166" customFormat="1" ht="18" customHeight="1">
      <c r="A53" s="181">
        <v>43</v>
      </c>
      <c r="B53" s="149"/>
      <c r="C53" s="138" t="s">
        <v>0</v>
      </c>
      <c r="D53" s="139">
        <v>3</v>
      </c>
      <c r="E53" s="139">
        <v>9</v>
      </c>
      <c r="F53" s="149"/>
      <c r="G53" s="148" t="s">
        <v>151</v>
      </c>
      <c r="H53" s="148" t="s">
        <v>154</v>
      </c>
      <c r="I53" s="149">
        <v>3</v>
      </c>
      <c r="J53" s="149">
        <v>1</v>
      </c>
      <c r="K53" s="148" t="s">
        <v>0</v>
      </c>
      <c r="L53" s="152" t="s">
        <v>102</v>
      </c>
      <c r="M53" s="145"/>
      <c r="N53" s="145"/>
      <c r="O53" s="146"/>
      <c r="P53" s="145">
        <v>12000</v>
      </c>
      <c r="Q53" s="154">
        <v>1000</v>
      </c>
    </row>
    <row r="54" spans="1:17" ht="18" customHeight="1">
      <c r="A54" s="181">
        <v>43</v>
      </c>
      <c r="B54" s="149"/>
      <c r="C54" s="138" t="s">
        <v>0</v>
      </c>
      <c r="D54" s="139">
        <v>3</v>
      </c>
      <c r="E54" s="139">
        <v>9</v>
      </c>
      <c r="F54" s="149"/>
      <c r="G54" s="148" t="s">
        <v>151</v>
      </c>
      <c r="H54" s="148" t="s">
        <v>154</v>
      </c>
      <c r="I54" s="149">
        <v>3</v>
      </c>
      <c r="J54" s="149">
        <v>3</v>
      </c>
      <c r="K54" s="148"/>
      <c r="L54" s="150" t="s">
        <v>103</v>
      </c>
      <c r="M54" s="141">
        <f>M55</f>
        <v>0</v>
      </c>
      <c r="N54" s="141">
        <f>N55</f>
        <v>0</v>
      </c>
      <c r="O54" s="142">
        <f>O55</f>
        <v>0</v>
      </c>
      <c r="P54" s="141">
        <f>P55</f>
        <v>45000</v>
      </c>
      <c r="Q54" s="143">
        <f>Q55</f>
        <v>15000</v>
      </c>
    </row>
    <row r="55" spans="1:17" s="166" customFormat="1" ht="18" customHeight="1">
      <c r="A55" s="181">
        <v>43</v>
      </c>
      <c r="B55" s="149"/>
      <c r="C55" s="138" t="s">
        <v>0</v>
      </c>
      <c r="D55" s="139">
        <v>3</v>
      </c>
      <c r="E55" s="139">
        <v>9</v>
      </c>
      <c r="F55" s="149"/>
      <c r="G55" s="148" t="s">
        <v>151</v>
      </c>
      <c r="H55" s="148" t="s">
        <v>154</v>
      </c>
      <c r="I55" s="149">
        <v>3</v>
      </c>
      <c r="J55" s="149">
        <v>3</v>
      </c>
      <c r="K55" s="148" t="s">
        <v>0</v>
      </c>
      <c r="L55" s="152" t="s">
        <v>103</v>
      </c>
      <c r="M55" s="145"/>
      <c r="N55" s="145"/>
      <c r="O55" s="146"/>
      <c r="P55" s="145">
        <v>45000</v>
      </c>
      <c r="Q55" s="154">
        <v>15000</v>
      </c>
    </row>
    <row r="56" spans="1:17" ht="18" customHeight="1">
      <c r="A56" s="181">
        <v>43</v>
      </c>
      <c r="B56" s="149"/>
      <c r="C56" s="138" t="s">
        <v>0</v>
      </c>
      <c r="D56" s="139">
        <v>3</v>
      </c>
      <c r="E56" s="139">
        <v>9</v>
      </c>
      <c r="F56" s="149"/>
      <c r="G56" s="148" t="s">
        <v>151</v>
      </c>
      <c r="H56" s="148" t="s">
        <v>154</v>
      </c>
      <c r="I56" s="149">
        <v>5</v>
      </c>
      <c r="J56" s="149"/>
      <c r="K56" s="148"/>
      <c r="L56" s="150" t="s">
        <v>104</v>
      </c>
      <c r="M56" s="141" t="e">
        <f>#REF!+M57+#REF!+#REF!+M62</f>
        <v>#REF!</v>
      </c>
      <c r="N56" s="141" t="e">
        <f>#REF!+N57+#REF!+#REF!+N62</f>
        <v>#REF!</v>
      </c>
      <c r="O56" s="142" t="e">
        <f>#REF!+O57+#REF!+#REF!+O62</f>
        <v>#REF!</v>
      </c>
      <c r="P56" s="143">
        <f>P57+P62</f>
        <v>86200</v>
      </c>
      <c r="Q56" s="143">
        <f>Q57+Q62</f>
        <v>27400</v>
      </c>
    </row>
    <row r="57" spans="1:17" ht="18" customHeight="1">
      <c r="A57" s="181">
        <v>43</v>
      </c>
      <c r="B57" s="149"/>
      <c r="C57" s="138" t="s">
        <v>0</v>
      </c>
      <c r="D57" s="139">
        <v>3</v>
      </c>
      <c r="E57" s="139">
        <v>9</v>
      </c>
      <c r="F57" s="149"/>
      <c r="G57" s="148" t="s">
        <v>151</v>
      </c>
      <c r="H57" s="148" t="s">
        <v>154</v>
      </c>
      <c r="I57" s="149">
        <v>5</v>
      </c>
      <c r="J57" s="149">
        <v>2</v>
      </c>
      <c r="K57" s="148"/>
      <c r="L57" s="150" t="s">
        <v>105</v>
      </c>
      <c r="M57" s="141" t="e">
        <f>M58+M59+#REF!+M60</f>
        <v>#REF!</v>
      </c>
      <c r="N57" s="141" t="e">
        <f>N58+N59+#REF!+N60</f>
        <v>#REF!</v>
      </c>
      <c r="O57" s="142" t="e">
        <f>O58+O59+#REF!+O60</f>
        <v>#REF!</v>
      </c>
      <c r="P57" s="143">
        <f>P58+P59+P60</f>
        <v>16200</v>
      </c>
      <c r="Q57" s="143">
        <f>Q58+Q59+Q60</f>
        <v>7400</v>
      </c>
    </row>
    <row r="58" spans="1:17" s="166" customFormat="1" ht="18" customHeight="1">
      <c r="A58" s="181">
        <v>43</v>
      </c>
      <c r="B58" s="149"/>
      <c r="C58" s="138" t="s">
        <v>0</v>
      </c>
      <c r="D58" s="139">
        <v>3</v>
      </c>
      <c r="E58" s="139">
        <v>9</v>
      </c>
      <c r="F58" s="149"/>
      <c r="G58" s="148" t="s">
        <v>151</v>
      </c>
      <c r="H58" s="148" t="s">
        <v>154</v>
      </c>
      <c r="I58" s="149">
        <v>5</v>
      </c>
      <c r="J58" s="149">
        <v>2</v>
      </c>
      <c r="K58" s="148" t="s">
        <v>0</v>
      </c>
      <c r="L58" s="152" t="s">
        <v>106</v>
      </c>
      <c r="M58" s="145"/>
      <c r="N58" s="145"/>
      <c r="O58" s="146"/>
      <c r="P58" s="145">
        <v>200</v>
      </c>
      <c r="Q58" s="154">
        <v>100</v>
      </c>
    </row>
    <row r="59" spans="1:17" s="166" customFormat="1" ht="17.25" customHeight="1">
      <c r="A59" s="181">
        <v>43</v>
      </c>
      <c r="B59" s="149"/>
      <c r="C59" s="138" t="s">
        <v>0</v>
      </c>
      <c r="D59" s="139">
        <v>3</v>
      </c>
      <c r="E59" s="139">
        <v>9</v>
      </c>
      <c r="F59" s="149"/>
      <c r="G59" s="148" t="s">
        <v>151</v>
      </c>
      <c r="H59" s="148" t="s">
        <v>154</v>
      </c>
      <c r="I59" s="149">
        <v>5</v>
      </c>
      <c r="J59" s="149">
        <v>2</v>
      </c>
      <c r="K59" s="148" t="s">
        <v>153</v>
      </c>
      <c r="L59" s="152" t="s">
        <v>107</v>
      </c>
      <c r="M59" s="145"/>
      <c r="N59" s="145"/>
      <c r="O59" s="146"/>
      <c r="P59" s="145">
        <v>16000</v>
      </c>
      <c r="Q59" s="154">
        <v>5000</v>
      </c>
    </row>
    <row r="60" spans="1:17" s="166" customFormat="1" ht="18" customHeight="1">
      <c r="A60" s="181">
        <v>43</v>
      </c>
      <c r="B60" s="149"/>
      <c r="C60" s="138" t="s">
        <v>0</v>
      </c>
      <c r="D60" s="139">
        <v>3</v>
      </c>
      <c r="E60" s="139">
        <v>9</v>
      </c>
      <c r="F60" s="149"/>
      <c r="G60" s="148" t="s">
        <v>151</v>
      </c>
      <c r="H60" s="148" t="s">
        <v>154</v>
      </c>
      <c r="I60" s="149">
        <v>5</v>
      </c>
      <c r="J60" s="149">
        <v>2</v>
      </c>
      <c r="K60" s="148" t="s">
        <v>160</v>
      </c>
      <c r="L60" s="152" t="s">
        <v>161</v>
      </c>
      <c r="M60" s="145"/>
      <c r="N60" s="145"/>
      <c r="O60" s="153"/>
      <c r="P60" s="145">
        <v>0</v>
      </c>
      <c r="Q60" s="154">
        <v>2300</v>
      </c>
    </row>
    <row r="61" spans="1:17" s="166" customFormat="1" ht="18" customHeight="1" hidden="1">
      <c r="A61" s="181">
        <v>41</v>
      </c>
      <c r="B61" s="149"/>
      <c r="C61" s="138" t="s">
        <v>0</v>
      </c>
      <c r="D61" s="139">
        <v>3</v>
      </c>
      <c r="E61" s="139">
        <v>9</v>
      </c>
      <c r="F61" s="149"/>
      <c r="G61" s="148" t="s">
        <v>151</v>
      </c>
      <c r="H61" s="148" t="s">
        <v>154</v>
      </c>
      <c r="I61" s="149">
        <v>5</v>
      </c>
      <c r="J61" s="149">
        <v>4</v>
      </c>
      <c r="K61" s="148" t="s">
        <v>154</v>
      </c>
      <c r="L61" s="152" t="s">
        <v>162</v>
      </c>
      <c r="M61" s="145">
        <v>0</v>
      </c>
      <c r="N61" s="145">
        <v>0</v>
      </c>
      <c r="O61" s="146">
        <v>0</v>
      </c>
      <c r="P61" s="145">
        <v>0</v>
      </c>
      <c r="Q61" s="154">
        <v>0</v>
      </c>
    </row>
    <row r="62" spans="1:17" ht="18" customHeight="1">
      <c r="A62" s="181">
        <v>43</v>
      </c>
      <c r="B62" s="149"/>
      <c r="C62" s="138" t="s">
        <v>0</v>
      </c>
      <c r="D62" s="139">
        <v>3</v>
      </c>
      <c r="E62" s="139">
        <v>9</v>
      </c>
      <c r="F62" s="149"/>
      <c r="G62" s="148" t="s">
        <v>151</v>
      </c>
      <c r="H62" s="148" t="s">
        <v>154</v>
      </c>
      <c r="I62" s="149">
        <v>5</v>
      </c>
      <c r="J62" s="149">
        <v>9</v>
      </c>
      <c r="K62" s="148"/>
      <c r="L62" s="150" t="s">
        <v>108</v>
      </c>
      <c r="M62" s="141" t="e">
        <f>#REF!+M63+M64</f>
        <v>#REF!</v>
      </c>
      <c r="N62" s="141" t="e">
        <f>#REF!+N63+N64</f>
        <v>#REF!</v>
      </c>
      <c r="O62" s="142" t="e">
        <f>#REF!+O63+O64</f>
        <v>#REF!</v>
      </c>
      <c r="P62" s="143">
        <f>P63+P64</f>
        <v>70000</v>
      </c>
      <c r="Q62" s="143">
        <f>Q63+Q64</f>
        <v>20000</v>
      </c>
    </row>
    <row r="63" spans="1:17" s="166" customFormat="1" ht="18" customHeight="1">
      <c r="A63" s="181">
        <v>43</v>
      </c>
      <c r="B63" s="149"/>
      <c r="C63" s="138" t="s">
        <v>0</v>
      </c>
      <c r="D63" s="139">
        <v>3</v>
      </c>
      <c r="E63" s="139">
        <v>9</v>
      </c>
      <c r="F63" s="149"/>
      <c r="G63" s="148" t="s">
        <v>151</v>
      </c>
      <c r="H63" s="148" t="s">
        <v>154</v>
      </c>
      <c r="I63" s="149">
        <v>5</v>
      </c>
      <c r="J63" s="149">
        <v>9</v>
      </c>
      <c r="K63" s="148" t="s">
        <v>153</v>
      </c>
      <c r="L63" s="152" t="s">
        <v>163</v>
      </c>
      <c r="M63" s="145"/>
      <c r="N63" s="145"/>
      <c r="O63" s="146"/>
      <c r="P63" s="145">
        <v>60000</v>
      </c>
      <c r="Q63" s="154">
        <v>10000</v>
      </c>
    </row>
    <row r="64" spans="1:17" s="166" customFormat="1" ht="18" customHeight="1">
      <c r="A64" s="181">
        <v>43</v>
      </c>
      <c r="B64" s="149"/>
      <c r="C64" s="138" t="s">
        <v>0</v>
      </c>
      <c r="D64" s="139">
        <v>3</v>
      </c>
      <c r="E64" s="139">
        <v>9</v>
      </c>
      <c r="F64" s="149"/>
      <c r="G64" s="148" t="s">
        <v>151</v>
      </c>
      <c r="H64" s="148" t="s">
        <v>154</v>
      </c>
      <c r="I64" s="149">
        <v>5</v>
      </c>
      <c r="J64" s="149">
        <v>9</v>
      </c>
      <c r="K64" s="148">
        <v>90</v>
      </c>
      <c r="L64" s="152" t="s">
        <v>108</v>
      </c>
      <c r="M64" s="145"/>
      <c r="N64" s="145"/>
      <c r="O64" s="146"/>
      <c r="P64" s="145">
        <v>10000</v>
      </c>
      <c r="Q64" s="154">
        <v>10000</v>
      </c>
    </row>
    <row r="65" spans="1:17" ht="18" customHeight="1">
      <c r="A65" s="181">
        <v>43</v>
      </c>
      <c r="B65" s="149"/>
      <c r="C65" s="138" t="s">
        <v>0</v>
      </c>
      <c r="D65" s="139">
        <v>3</v>
      </c>
      <c r="E65" s="139">
        <v>9</v>
      </c>
      <c r="F65" s="149"/>
      <c r="G65" s="148" t="s">
        <v>151</v>
      </c>
      <c r="H65" s="148" t="s">
        <v>154</v>
      </c>
      <c r="I65" s="149">
        <v>6</v>
      </c>
      <c r="J65" s="149"/>
      <c r="K65" s="148"/>
      <c r="L65" s="150" t="s">
        <v>164</v>
      </c>
      <c r="M65" s="141">
        <f>M66</f>
        <v>0</v>
      </c>
      <c r="N65" s="141">
        <f>N66</f>
        <v>0</v>
      </c>
      <c r="O65" s="142">
        <f>O66</f>
        <v>0</v>
      </c>
      <c r="P65" s="141">
        <f>P66</f>
        <v>12400</v>
      </c>
      <c r="Q65" s="143">
        <f>Q66</f>
        <v>9600</v>
      </c>
    </row>
    <row r="66" spans="1:17" ht="18" customHeight="1">
      <c r="A66" s="181">
        <v>43</v>
      </c>
      <c r="B66" s="149"/>
      <c r="C66" s="138" t="s">
        <v>0</v>
      </c>
      <c r="D66" s="139">
        <v>3</v>
      </c>
      <c r="E66" s="139">
        <v>9</v>
      </c>
      <c r="F66" s="149"/>
      <c r="G66" s="148" t="s">
        <v>151</v>
      </c>
      <c r="H66" s="148" t="s">
        <v>154</v>
      </c>
      <c r="I66" s="149">
        <v>6</v>
      </c>
      <c r="J66" s="149">
        <v>1</v>
      </c>
      <c r="K66" s="148"/>
      <c r="L66" s="150" t="s">
        <v>109</v>
      </c>
      <c r="M66" s="141">
        <f>M67+M68</f>
        <v>0</v>
      </c>
      <c r="N66" s="141">
        <f>N67+N68</f>
        <v>0</v>
      </c>
      <c r="O66" s="142">
        <f>O67+O68</f>
        <v>0</v>
      </c>
      <c r="P66" s="141">
        <f>P67+P68</f>
        <v>12400</v>
      </c>
      <c r="Q66" s="143">
        <f>Q67+Q68</f>
        <v>9600</v>
      </c>
    </row>
    <row r="67" spans="1:17" s="166" customFormat="1" ht="18" customHeight="1">
      <c r="A67" s="181">
        <v>43</v>
      </c>
      <c r="B67" s="149"/>
      <c r="C67" s="138" t="s">
        <v>0</v>
      </c>
      <c r="D67" s="139">
        <v>3</v>
      </c>
      <c r="E67" s="139">
        <v>9</v>
      </c>
      <c r="F67" s="149"/>
      <c r="G67" s="148" t="s">
        <v>151</v>
      </c>
      <c r="H67" s="148" t="s">
        <v>154</v>
      </c>
      <c r="I67" s="149">
        <v>6</v>
      </c>
      <c r="J67" s="149">
        <v>1</v>
      </c>
      <c r="K67" s="148" t="s">
        <v>0</v>
      </c>
      <c r="L67" s="152" t="s">
        <v>109</v>
      </c>
      <c r="M67" s="145"/>
      <c r="N67" s="145"/>
      <c r="O67" s="146"/>
      <c r="P67" s="145">
        <v>2400</v>
      </c>
      <c r="Q67" s="154">
        <v>3600</v>
      </c>
    </row>
    <row r="68" spans="1:17" s="166" customFormat="1" ht="18" customHeight="1">
      <c r="A68" s="181">
        <v>43</v>
      </c>
      <c r="B68" s="149"/>
      <c r="C68" s="138" t="s">
        <v>0</v>
      </c>
      <c r="D68" s="139">
        <v>3</v>
      </c>
      <c r="E68" s="139">
        <v>9</v>
      </c>
      <c r="F68" s="149"/>
      <c r="G68" s="148" t="s">
        <v>151</v>
      </c>
      <c r="H68" s="148" t="s">
        <v>154</v>
      </c>
      <c r="I68" s="149">
        <v>6</v>
      </c>
      <c r="J68" s="149">
        <v>1</v>
      </c>
      <c r="K68" s="148" t="s">
        <v>153</v>
      </c>
      <c r="L68" s="152" t="s">
        <v>110</v>
      </c>
      <c r="M68" s="145"/>
      <c r="N68" s="145"/>
      <c r="O68" s="146"/>
      <c r="P68" s="145">
        <v>10000</v>
      </c>
      <c r="Q68" s="154">
        <v>6000</v>
      </c>
    </row>
    <row r="69" spans="1:17" s="196" customFormat="1" ht="18" customHeight="1">
      <c r="A69" s="181">
        <v>43</v>
      </c>
      <c r="B69" s="149"/>
      <c r="C69" s="148" t="s">
        <v>0</v>
      </c>
      <c r="D69" s="149">
        <v>3</v>
      </c>
      <c r="E69" s="149">
        <v>9</v>
      </c>
      <c r="F69" s="149"/>
      <c r="G69" s="148" t="s">
        <v>151</v>
      </c>
      <c r="H69" s="148" t="s">
        <v>154</v>
      </c>
      <c r="I69" s="149">
        <v>7</v>
      </c>
      <c r="J69" s="149"/>
      <c r="K69" s="148"/>
      <c r="L69" s="150" t="s">
        <v>111</v>
      </c>
      <c r="M69" s="141" t="e">
        <f>M70+#REF!+M76</f>
        <v>#REF!</v>
      </c>
      <c r="N69" s="141" t="e">
        <f>N70+#REF!+N76</f>
        <v>#REF!</v>
      </c>
      <c r="O69" s="195" t="e">
        <f>O70+#REF!+O76</f>
        <v>#REF!</v>
      </c>
      <c r="P69" s="143">
        <f>P70+P76</f>
        <v>0</v>
      </c>
      <c r="Q69" s="143">
        <f>Q70+Q76</f>
        <v>67600</v>
      </c>
    </row>
    <row r="70" spans="1:17" ht="18" customHeight="1">
      <c r="A70" s="181">
        <v>43</v>
      </c>
      <c r="B70" s="149"/>
      <c r="C70" s="138" t="s">
        <v>0</v>
      </c>
      <c r="D70" s="139">
        <v>3</v>
      </c>
      <c r="E70" s="139">
        <v>9</v>
      </c>
      <c r="F70" s="149"/>
      <c r="G70" s="148" t="s">
        <v>151</v>
      </c>
      <c r="H70" s="148" t="s">
        <v>154</v>
      </c>
      <c r="I70" s="149">
        <v>7</v>
      </c>
      <c r="J70" s="149">
        <v>1</v>
      </c>
      <c r="K70" s="148"/>
      <c r="L70" s="150" t="s">
        <v>112</v>
      </c>
      <c r="M70" s="141">
        <f>M71+M72+M73+M75</f>
        <v>0</v>
      </c>
      <c r="N70" s="141">
        <f>N71+N72+N73+N75</f>
        <v>0</v>
      </c>
      <c r="O70" s="142">
        <f>O71+O72+O73+O75</f>
        <v>0</v>
      </c>
      <c r="P70" s="143">
        <f>P71+P72+P73+P74+P75</f>
        <v>0</v>
      </c>
      <c r="Q70" s="143">
        <f>Q71+Q72+Q73+Q74+Q75</f>
        <v>67100</v>
      </c>
    </row>
    <row r="71" spans="1:17" s="166" customFormat="1" ht="18" customHeight="1">
      <c r="A71" s="181">
        <v>43</v>
      </c>
      <c r="B71" s="149"/>
      <c r="C71" s="138" t="s">
        <v>0</v>
      </c>
      <c r="D71" s="139">
        <v>3</v>
      </c>
      <c r="E71" s="139">
        <v>9</v>
      </c>
      <c r="F71" s="149"/>
      <c r="G71" s="148" t="s">
        <v>151</v>
      </c>
      <c r="H71" s="148" t="s">
        <v>154</v>
      </c>
      <c r="I71" s="149">
        <v>7</v>
      </c>
      <c r="J71" s="149">
        <v>1</v>
      </c>
      <c r="K71" s="148" t="s">
        <v>0</v>
      </c>
      <c r="L71" s="152" t="s">
        <v>113</v>
      </c>
      <c r="M71" s="145"/>
      <c r="N71" s="145"/>
      <c r="O71" s="146"/>
      <c r="P71" s="145">
        <v>0</v>
      </c>
      <c r="Q71" s="154">
        <v>30000</v>
      </c>
    </row>
    <row r="72" spans="1:17" s="166" customFormat="1" ht="18" customHeight="1">
      <c r="A72" s="181">
        <v>43</v>
      </c>
      <c r="B72" s="149"/>
      <c r="C72" s="138" t="s">
        <v>0</v>
      </c>
      <c r="D72" s="139">
        <v>3</v>
      </c>
      <c r="E72" s="139">
        <v>9</v>
      </c>
      <c r="F72" s="149"/>
      <c r="G72" s="148" t="s">
        <v>151</v>
      </c>
      <c r="H72" s="148" t="s">
        <v>154</v>
      </c>
      <c r="I72" s="149">
        <v>7</v>
      </c>
      <c r="J72" s="149">
        <v>1</v>
      </c>
      <c r="K72" s="148" t="s">
        <v>153</v>
      </c>
      <c r="L72" s="152" t="s">
        <v>165</v>
      </c>
      <c r="M72" s="145"/>
      <c r="N72" s="145"/>
      <c r="O72" s="146"/>
      <c r="P72" s="145">
        <v>0</v>
      </c>
      <c r="Q72" s="154">
        <v>30000</v>
      </c>
    </row>
    <row r="73" spans="1:17" s="166" customFormat="1" ht="18" customHeight="1">
      <c r="A73" s="181">
        <v>43</v>
      </c>
      <c r="B73" s="149"/>
      <c r="C73" s="138" t="s">
        <v>0</v>
      </c>
      <c r="D73" s="139">
        <v>3</v>
      </c>
      <c r="E73" s="139">
        <v>9</v>
      </c>
      <c r="F73" s="149"/>
      <c r="G73" s="148" t="s">
        <v>151</v>
      </c>
      <c r="H73" s="148" t="s">
        <v>154</v>
      </c>
      <c r="I73" s="149">
        <v>7</v>
      </c>
      <c r="J73" s="149">
        <v>1</v>
      </c>
      <c r="K73" s="148" t="s">
        <v>154</v>
      </c>
      <c r="L73" s="152" t="s">
        <v>207</v>
      </c>
      <c r="M73" s="145"/>
      <c r="N73" s="145"/>
      <c r="O73" s="146"/>
      <c r="P73" s="145">
        <v>0</v>
      </c>
      <c r="Q73" s="154">
        <v>500</v>
      </c>
    </row>
    <row r="74" spans="1:17" s="166" customFormat="1" ht="18" customHeight="1">
      <c r="A74" s="181">
        <v>43</v>
      </c>
      <c r="B74" s="149"/>
      <c r="C74" s="138" t="s">
        <v>0</v>
      </c>
      <c r="D74" s="139">
        <v>3</v>
      </c>
      <c r="E74" s="139">
        <v>9</v>
      </c>
      <c r="F74" s="149"/>
      <c r="G74" s="148" t="s">
        <v>151</v>
      </c>
      <c r="H74" s="148" t="s">
        <v>154</v>
      </c>
      <c r="I74" s="149">
        <v>7</v>
      </c>
      <c r="J74" s="149">
        <v>1</v>
      </c>
      <c r="K74" s="148" t="s">
        <v>159</v>
      </c>
      <c r="L74" s="152" t="s">
        <v>166</v>
      </c>
      <c r="M74" s="145"/>
      <c r="N74" s="145"/>
      <c r="O74" s="146"/>
      <c r="P74" s="145">
        <v>0</v>
      </c>
      <c r="Q74" s="154">
        <v>600</v>
      </c>
    </row>
    <row r="75" spans="1:17" s="166" customFormat="1" ht="18" customHeight="1">
      <c r="A75" s="181">
        <v>43</v>
      </c>
      <c r="B75" s="149"/>
      <c r="C75" s="138" t="s">
        <v>0</v>
      </c>
      <c r="D75" s="139">
        <v>3</v>
      </c>
      <c r="E75" s="139">
        <v>9</v>
      </c>
      <c r="F75" s="149"/>
      <c r="G75" s="148" t="s">
        <v>151</v>
      </c>
      <c r="H75" s="148" t="s">
        <v>154</v>
      </c>
      <c r="I75" s="149">
        <v>7</v>
      </c>
      <c r="J75" s="149">
        <v>1</v>
      </c>
      <c r="K75" s="148">
        <v>90</v>
      </c>
      <c r="L75" s="152" t="s">
        <v>114</v>
      </c>
      <c r="M75" s="145"/>
      <c r="N75" s="145"/>
      <c r="O75" s="146"/>
      <c r="P75" s="145">
        <v>0</v>
      </c>
      <c r="Q75" s="154">
        <v>6000</v>
      </c>
    </row>
    <row r="76" spans="1:17" ht="18" customHeight="1">
      <c r="A76" s="181">
        <v>43</v>
      </c>
      <c r="B76" s="149"/>
      <c r="C76" s="138" t="s">
        <v>0</v>
      </c>
      <c r="D76" s="139">
        <v>3</v>
      </c>
      <c r="E76" s="139">
        <v>9</v>
      </c>
      <c r="F76" s="149"/>
      <c r="G76" s="148" t="s">
        <v>151</v>
      </c>
      <c r="H76" s="148" t="s">
        <v>154</v>
      </c>
      <c r="I76" s="149">
        <v>7</v>
      </c>
      <c r="J76" s="149">
        <v>3</v>
      </c>
      <c r="K76" s="148"/>
      <c r="L76" s="150" t="s">
        <v>116</v>
      </c>
      <c r="M76" s="141" t="e">
        <f>M77+#REF!+#REF!</f>
        <v>#REF!</v>
      </c>
      <c r="N76" s="141" t="e">
        <f>N77+#REF!+#REF!</f>
        <v>#REF!</v>
      </c>
      <c r="O76" s="142" t="e">
        <f>O77+#REF!+#REF!</f>
        <v>#REF!</v>
      </c>
      <c r="P76" s="143">
        <f>P77</f>
        <v>0</v>
      </c>
      <c r="Q76" s="143">
        <f>Q77</f>
        <v>500</v>
      </c>
    </row>
    <row r="77" spans="1:17" s="166" customFormat="1" ht="18" customHeight="1">
      <c r="A77" s="181">
        <v>43</v>
      </c>
      <c r="B77" s="149"/>
      <c r="C77" s="138" t="s">
        <v>0</v>
      </c>
      <c r="D77" s="139">
        <v>3</v>
      </c>
      <c r="E77" s="139">
        <v>9</v>
      </c>
      <c r="F77" s="149"/>
      <c r="G77" s="148" t="s">
        <v>151</v>
      </c>
      <c r="H77" s="148" t="s">
        <v>154</v>
      </c>
      <c r="I77" s="149">
        <v>7</v>
      </c>
      <c r="J77" s="149">
        <v>3</v>
      </c>
      <c r="K77" s="148" t="s">
        <v>0</v>
      </c>
      <c r="L77" s="152" t="s">
        <v>117</v>
      </c>
      <c r="M77" s="145"/>
      <c r="N77" s="145"/>
      <c r="O77" s="146"/>
      <c r="P77" s="145">
        <v>0</v>
      </c>
      <c r="Q77" s="154">
        <v>500</v>
      </c>
    </row>
    <row r="78" spans="1:17" ht="18" customHeight="1">
      <c r="A78" s="181">
        <v>43</v>
      </c>
      <c r="B78" s="149"/>
      <c r="C78" s="138" t="s">
        <v>0</v>
      </c>
      <c r="D78" s="139">
        <v>3</v>
      </c>
      <c r="E78" s="139">
        <v>9</v>
      </c>
      <c r="F78" s="139"/>
      <c r="G78" s="138" t="s">
        <v>151</v>
      </c>
      <c r="H78" s="138" t="s">
        <v>154</v>
      </c>
      <c r="I78" s="139">
        <v>8</v>
      </c>
      <c r="J78" s="139"/>
      <c r="K78" s="138"/>
      <c r="L78" s="140" t="s">
        <v>167</v>
      </c>
      <c r="M78" s="143">
        <f aca="true" t="shared" si="3" ref="M78:O79">M79</f>
        <v>0</v>
      </c>
      <c r="N78" s="143">
        <f t="shared" si="3"/>
        <v>0</v>
      </c>
      <c r="O78" s="142">
        <f t="shared" si="3"/>
        <v>0</v>
      </c>
      <c r="P78" s="141">
        <f>P79</f>
        <v>0</v>
      </c>
      <c r="Q78" s="143">
        <f>Q79</f>
        <v>6000</v>
      </c>
    </row>
    <row r="79" spans="1:17" ht="18" customHeight="1">
      <c r="A79" s="181">
        <v>43</v>
      </c>
      <c r="B79" s="149"/>
      <c r="C79" s="138" t="s">
        <v>0</v>
      </c>
      <c r="D79" s="139">
        <v>3</v>
      </c>
      <c r="E79" s="139">
        <v>9</v>
      </c>
      <c r="F79" s="139"/>
      <c r="G79" s="138" t="s">
        <v>151</v>
      </c>
      <c r="H79" s="138" t="s">
        <v>154</v>
      </c>
      <c r="I79" s="139">
        <v>8</v>
      </c>
      <c r="J79" s="139">
        <v>1</v>
      </c>
      <c r="K79" s="138"/>
      <c r="L79" s="140" t="s">
        <v>118</v>
      </c>
      <c r="M79" s="143">
        <f t="shared" si="3"/>
        <v>0</v>
      </c>
      <c r="N79" s="143">
        <f t="shared" si="3"/>
        <v>0</v>
      </c>
      <c r="O79" s="142">
        <f t="shared" si="3"/>
        <v>0</v>
      </c>
      <c r="P79" s="141">
        <f>P80</f>
        <v>0</v>
      </c>
      <c r="Q79" s="143">
        <f>Q80</f>
        <v>6000</v>
      </c>
    </row>
    <row r="80" spans="1:17" s="166" customFormat="1" ht="18" customHeight="1">
      <c r="A80" s="181">
        <v>43</v>
      </c>
      <c r="B80" s="149"/>
      <c r="C80" s="138" t="s">
        <v>0</v>
      </c>
      <c r="D80" s="139">
        <v>3</v>
      </c>
      <c r="E80" s="139">
        <v>9</v>
      </c>
      <c r="F80" s="139"/>
      <c r="G80" s="138" t="s">
        <v>151</v>
      </c>
      <c r="H80" s="138" t="s">
        <v>154</v>
      </c>
      <c r="I80" s="139">
        <v>8</v>
      </c>
      <c r="J80" s="139">
        <v>1</v>
      </c>
      <c r="K80" s="138" t="s">
        <v>0</v>
      </c>
      <c r="L80" s="144" t="s">
        <v>119</v>
      </c>
      <c r="M80" s="154"/>
      <c r="N80" s="154"/>
      <c r="O80" s="146"/>
      <c r="P80" s="145">
        <v>0</v>
      </c>
      <c r="Q80" s="154">
        <v>6000</v>
      </c>
    </row>
    <row r="81" spans="1:17" s="155" customFormat="1" ht="18" customHeight="1" hidden="1">
      <c r="A81" s="180">
        <v>43</v>
      </c>
      <c r="B81" s="139"/>
      <c r="C81" s="138" t="s">
        <v>0</v>
      </c>
      <c r="D81" s="139">
        <v>3</v>
      </c>
      <c r="E81" s="139">
        <v>9</v>
      </c>
      <c r="F81" s="163" t="s">
        <v>0</v>
      </c>
      <c r="G81" s="138"/>
      <c r="H81" s="138"/>
      <c r="I81" s="139"/>
      <c r="J81" s="139"/>
      <c r="K81" s="138"/>
      <c r="L81" s="140" t="s">
        <v>188</v>
      </c>
      <c r="M81" s="143">
        <f aca="true" t="shared" si="4" ref="M81:O82">M83</f>
        <v>0</v>
      </c>
      <c r="N81" s="143">
        <f t="shared" si="4"/>
        <v>0</v>
      </c>
      <c r="O81" s="142">
        <f t="shared" si="4"/>
        <v>0</v>
      </c>
      <c r="P81" s="143">
        <f>P83</f>
        <v>0</v>
      </c>
      <c r="Q81" s="210"/>
    </row>
    <row r="82" spans="1:17" ht="18" customHeight="1" hidden="1">
      <c r="A82" s="181">
        <v>43</v>
      </c>
      <c r="B82" s="149"/>
      <c r="C82" s="138" t="s">
        <v>0</v>
      </c>
      <c r="D82" s="139">
        <v>3</v>
      </c>
      <c r="E82" s="139">
        <v>9</v>
      </c>
      <c r="F82" s="163" t="s">
        <v>0</v>
      </c>
      <c r="G82" s="138" t="s">
        <v>151</v>
      </c>
      <c r="H82" s="138"/>
      <c r="I82" s="139"/>
      <c r="J82" s="139"/>
      <c r="K82" s="138"/>
      <c r="L82" s="140" t="s">
        <v>80</v>
      </c>
      <c r="M82" s="143">
        <f t="shared" si="4"/>
        <v>0</v>
      </c>
      <c r="N82" s="143">
        <f t="shared" si="4"/>
        <v>0</v>
      </c>
      <c r="O82" s="142">
        <f t="shared" si="4"/>
        <v>0</v>
      </c>
      <c r="P82" s="141">
        <f>P84</f>
        <v>0</v>
      </c>
      <c r="Q82" s="210"/>
    </row>
    <row r="83" spans="1:17" ht="18" customHeight="1" hidden="1">
      <c r="A83" s="181">
        <v>43</v>
      </c>
      <c r="B83" s="149"/>
      <c r="C83" s="138" t="s">
        <v>0</v>
      </c>
      <c r="D83" s="139">
        <v>3</v>
      </c>
      <c r="E83" s="139">
        <v>9</v>
      </c>
      <c r="F83" s="163" t="s">
        <v>0</v>
      </c>
      <c r="G83" s="138" t="s">
        <v>151</v>
      </c>
      <c r="H83" s="138" t="s">
        <v>154</v>
      </c>
      <c r="I83" s="139"/>
      <c r="J83" s="139"/>
      <c r="K83" s="138"/>
      <c r="L83" s="140" t="s">
        <v>89</v>
      </c>
      <c r="M83" s="143">
        <f aca="true" t="shared" si="5" ref="M83:O85">M84</f>
        <v>0</v>
      </c>
      <c r="N83" s="143">
        <f t="shared" si="5"/>
        <v>0</v>
      </c>
      <c r="O83" s="142">
        <f t="shared" si="5"/>
        <v>0</v>
      </c>
      <c r="P83" s="141">
        <f>P84</f>
        <v>0</v>
      </c>
      <c r="Q83" s="210"/>
    </row>
    <row r="84" spans="1:17" ht="23.25" customHeight="1" hidden="1">
      <c r="A84" s="181">
        <v>43</v>
      </c>
      <c r="B84" s="149"/>
      <c r="C84" s="138" t="s">
        <v>0</v>
      </c>
      <c r="D84" s="139">
        <v>3</v>
      </c>
      <c r="E84" s="139">
        <v>9</v>
      </c>
      <c r="F84" s="163" t="s">
        <v>0</v>
      </c>
      <c r="G84" s="138" t="s">
        <v>151</v>
      </c>
      <c r="H84" s="138" t="s">
        <v>154</v>
      </c>
      <c r="I84" s="139">
        <v>7</v>
      </c>
      <c r="J84" s="139"/>
      <c r="K84" s="138"/>
      <c r="L84" s="140" t="s">
        <v>111</v>
      </c>
      <c r="M84" s="143">
        <f t="shared" si="5"/>
        <v>0</v>
      </c>
      <c r="N84" s="143">
        <f t="shared" si="5"/>
        <v>0</v>
      </c>
      <c r="O84" s="142">
        <f t="shared" si="5"/>
        <v>0</v>
      </c>
      <c r="P84" s="141">
        <f>P85</f>
        <v>0</v>
      </c>
      <c r="Q84" s="210"/>
    </row>
    <row r="85" spans="1:17" ht="18" customHeight="1" hidden="1">
      <c r="A85" s="181">
        <v>43</v>
      </c>
      <c r="B85" s="149"/>
      <c r="C85" s="138" t="s">
        <v>0</v>
      </c>
      <c r="D85" s="139">
        <v>3</v>
      </c>
      <c r="E85" s="139">
        <v>9</v>
      </c>
      <c r="F85" s="163" t="s">
        <v>0</v>
      </c>
      <c r="G85" s="138" t="s">
        <v>151</v>
      </c>
      <c r="H85" s="138" t="s">
        <v>154</v>
      </c>
      <c r="I85" s="139">
        <v>7</v>
      </c>
      <c r="J85" s="139">
        <v>2</v>
      </c>
      <c r="K85" s="138"/>
      <c r="L85" s="140" t="s">
        <v>115</v>
      </c>
      <c r="M85" s="143">
        <f t="shared" si="5"/>
        <v>0</v>
      </c>
      <c r="N85" s="143">
        <f t="shared" si="5"/>
        <v>0</v>
      </c>
      <c r="O85" s="142">
        <f t="shared" si="5"/>
        <v>0</v>
      </c>
      <c r="P85" s="141">
        <f>P86</f>
        <v>0</v>
      </c>
      <c r="Q85" s="210"/>
    </row>
    <row r="86" spans="1:17" ht="18" customHeight="1" hidden="1">
      <c r="A86" s="181">
        <v>43</v>
      </c>
      <c r="B86" s="149"/>
      <c r="C86" s="138" t="s">
        <v>0</v>
      </c>
      <c r="D86" s="139">
        <v>3</v>
      </c>
      <c r="E86" s="139">
        <v>9</v>
      </c>
      <c r="F86" s="163" t="s">
        <v>0</v>
      </c>
      <c r="G86" s="138" t="s">
        <v>151</v>
      </c>
      <c r="H86" s="138" t="s">
        <v>154</v>
      </c>
      <c r="I86" s="139">
        <v>7</v>
      </c>
      <c r="J86" s="139">
        <v>2</v>
      </c>
      <c r="K86" s="138" t="s">
        <v>0</v>
      </c>
      <c r="L86" s="144" t="s">
        <v>189</v>
      </c>
      <c r="M86" s="154"/>
      <c r="N86" s="154"/>
      <c r="O86" s="146"/>
      <c r="P86" s="145"/>
      <c r="Q86" s="211"/>
    </row>
    <row r="87" spans="1:17" ht="18" customHeight="1" hidden="1">
      <c r="A87" s="181">
        <v>43</v>
      </c>
      <c r="B87" s="149"/>
      <c r="C87" s="138" t="s">
        <v>0</v>
      </c>
      <c r="D87" s="139">
        <v>3</v>
      </c>
      <c r="E87" s="139">
        <v>9</v>
      </c>
      <c r="F87" s="163" t="s">
        <v>153</v>
      </c>
      <c r="G87" s="138"/>
      <c r="H87" s="138"/>
      <c r="I87" s="139"/>
      <c r="J87" s="139"/>
      <c r="K87" s="138"/>
      <c r="L87" s="140" t="s">
        <v>176</v>
      </c>
      <c r="M87" s="143">
        <f aca="true" t="shared" si="6" ref="M87:O91">M88</f>
        <v>0</v>
      </c>
      <c r="N87" s="143">
        <f t="shared" si="6"/>
        <v>0</v>
      </c>
      <c r="O87" s="142">
        <f t="shared" si="6"/>
        <v>0</v>
      </c>
      <c r="P87" s="141">
        <f>P88</f>
        <v>0</v>
      </c>
      <c r="Q87" s="210"/>
    </row>
    <row r="88" spans="1:17" ht="18" customHeight="1" hidden="1">
      <c r="A88" s="181">
        <v>43</v>
      </c>
      <c r="B88" s="149"/>
      <c r="C88" s="138" t="s">
        <v>0</v>
      </c>
      <c r="D88" s="139">
        <v>3</v>
      </c>
      <c r="E88" s="139">
        <v>9</v>
      </c>
      <c r="F88" s="163" t="s">
        <v>153</v>
      </c>
      <c r="G88" s="138" t="s">
        <v>151</v>
      </c>
      <c r="H88" s="138"/>
      <c r="I88" s="139"/>
      <c r="J88" s="139"/>
      <c r="K88" s="138"/>
      <c r="L88" s="140" t="s">
        <v>80</v>
      </c>
      <c r="M88" s="143">
        <f t="shared" si="6"/>
        <v>0</v>
      </c>
      <c r="N88" s="143">
        <f t="shared" si="6"/>
        <v>0</v>
      </c>
      <c r="O88" s="142">
        <f t="shared" si="6"/>
        <v>0</v>
      </c>
      <c r="P88" s="141">
        <f>P89</f>
        <v>0</v>
      </c>
      <c r="Q88" s="210"/>
    </row>
    <row r="89" spans="1:17" ht="18" customHeight="1" hidden="1">
      <c r="A89" s="181">
        <v>43</v>
      </c>
      <c r="B89" s="149"/>
      <c r="C89" s="138" t="s">
        <v>0</v>
      </c>
      <c r="D89" s="139">
        <v>3</v>
      </c>
      <c r="E89" s="139">
        <v>9</v>
      </c>
      <c r="F89" s="163" t="s">
        <v>153</v>
      </c>
      <c r="G89" s="138" t="s">
        <v>151</v>
      </c>
      <c r="H89" s="138" t="s">
        <v>160</v>
      </c>
      <c r="I89" s="139"/>
      <c r="J89" s="139"/>
      <c r="K89" s="138"/>
      <c r="L89" s="140" t="s">
        <v>120</v>
      </c>
      <c r="M89" s="143">
        <f t="shared" si="6"/>
        <v>0</v>
      </c>
      <c r="N89" s="143">
        <f t="shared" si="6"/>
        <v>0</v>
      </c>
      <c r="O89" s="142">
        <f t="shared" si="6"/>
        <v>0</v>
      </c>
      <c r="P89" s="141">
        <f>P90</f>
        <v>0</v>
      </c>
      <c r="Q89" s="210"/>
    </row>
    <row r="90" spans="1:17" ht="18" customHeight="1" hidden="1">
      <c r="A90" s="181">
        <v>43</v>
      </c>
      <c r="B90" s="149"/>
      <c r="C90" s="138" t="s">
        <v>0</v>
      </c>
      <c r="D90" s="139">
        <v>3</v>
      </c>
      <c r="E90" s="139">
        <v>9</v>
      </c>
      <c r="F90" s="163" t="s">
        <v>153</v>
      </c>
      <c r="G90" s="138" t="s">
        <v>151</v>
      </c>
      <c r="H90" s="138" t="s">
        <v>160</v>
      </c>
      <c r="I90" s="139">
        <v>1</v>
      </c>
      <c r="J90" s="139"/>
      <c r="K90" s="138"/>
      <c r="L90" s="140" t="s">
        <v>177</v>
      </c>
      <c r="M90" s="143">
        <f t="shared" si="6"/>
        <v>0</v>
      </c>
      <c r="N90" s="143">
        <f t="shared" si="6"/>
        <v>0</v>
      </c>
      <c r="O90" s="142">
        <f t="shared" si="6"/>
        <v>0</v>
      </c>
      <c r="P90" s="141">
        <f>P91</f>
        <v>0</v>
      </c>
      <c r="Q90" s="210"/>
    </row>
    <row r="91" spans="1:17" ht="18" customHeight="1" hidden="1">
      <c r="A91" s="181">
        <v>43</v>
      </c>
      <c r="B91" s="149"/>
      <c r="C91" s="138" t="s">
        <v>0</v>
      </c>
      <c r="D91" s="139">
        <v>3</v>
      </c>
      <c r="E91" s="139">
        <v>9</v>
      </c>
      <c r="F91" s="163" t="s">
        <v>153</v>
      </c>
      <c r="G91" s="138" t="s">
        <v>151</v>
      </c>
      <c r="H91" s="138" t="s">
        <v>160</v>
      </c>
      <c r="I91" s="139">
        <v>1</v>
      </c>
      <c r="J91" s="139">
        <v>2</v>
      </c>
      <c r="K91" s="138"/>
      <c r="L91" s="140" t="s">
        <v>178</v>
      </c>
      <c r="M91" s="143">
        <f t="shared" si="6"/>
        <v>0</v>
      </c>
      <c r="N91" s="143">
        <f t="shared" si="6"/>
        <v>0</v>
      </c>
      <c r="O91" s="142">
        <f t="shared" si="6"/>
        <v>0</v>
      </c>
      <c r="P91" s="141">
        <f>P92</f>
        <v>0</v>
      </c>
      <c r="Q91" s="210"/>
    </row>
    <row r="92" spans="1:17" ht="18" customHeight="1" hidden="1">
      <c r="A92" s="181">
        <v>43</v>
      </c>
      <c r="B92" s="149"/>
      <c r="C92" s="138" t="s">
        <v>0</v>
      </c>
      <c r="D92" s="139">
        <v>3</v>
      </c>
      <c r="E92" s="139">
        <v>9</v>
      </c>
      <c r="F92" s="163" t="s">
        <v>153</v>
      </c>
      <c r="G92" s="138" t="s">
        <v>151</v>
      </c>
      <c r="H92" s="138" t="s">
        <v>160</v>
      </c>
      <c r="I92" s="139">
        <v>1</v>
      </c>
      <c r="J92" s="139">
        <v>2</v>
      </c>
      <c r="K92" s="138" t="s">
        <v>160</v>
      </c>
      <c r="L92" s="144" t="s">
        <v>179</v>
      </c>
      <c r="M92" s="154"/>
      <c r="N92" s="154"/>
      <c r="O92" s="146"/>
      <c r="P92" s="145"/>
      <c r="Q92" s="211"/>
    </row>
    <row r="93" spans="1:17" s="166" customFormat="1" ht="18" customHeight="1" hidden="1">
      <c r="A93" s="181">
        <v>43</v>
      </c>
      <c r="B93" s="149"/>
      <c r="C93" s="138" t="s">
        <v>0</v>
      </c>
      <c r="D93" s="139">
        <v>3</v>
      </c>
      <c r="E93" s="139">
        <v>9</v>
      </c>
      <c r="F93" s="167" t="s">
        <v>154</v>
      </c>
      <c r="G93" s="138"/>
      <c r="H93" s="138"/>
      <c r="I93" s="139"/>
      <c r="J93" s="139"/>
      <c r="K93" s="138"/>
      <c r="L93" s="140" t="s">
        <v>198</v>
      </c>
      <c r="M93" s="143">
        <f aca="true" t="shared" si="7" ref="M93:O97">M94</f>
        <v>0</v>
      </c>
      <c r="N93" s="143">
        <f t="shared" si="7"/>
        <v>0</v>
      </c>
      <c r="O93" s="142">
        <f t="shared" si="7"/>
        <v>0</v>
      </c>
      <c r="P93" s="141">
        <f>P94</f>
        <v>0</v>
      </c>
      <c r="Q93" s="210"/>
    </row>
    <row r="94" spans="1:17" s="166" customFormat="1" ht="18" customHeight="1" hidden="1">
      <c r="A94" s="181">
        <v>43</v>
      </c>
      <c r="B94" s="149"/>
      <c r="C94" s="138" t="s">
        <v>0</v>
      </c>
      <c r="D94" s="139">
        <v>3</v>
      </c>
      <c r="E94" s="139">
        <v>9</v>
      </c>
      <c r="F94" s="167" t="s">
        <v>154</v>
      </c>
      <c r="G94" s="138" t="s">
        <v>151</v>
      </c>
      <c r="H94" s="138"/>
      <c r="I94" s="139"/>
      <c r="J94" s="139"/>
      <c r="K94" s="138"/>
      <c r="L94" s="140" t="s">
        <v>80</v>
      </c>
      <c r="M94" s="143">
        <f t="shared" si="7"/>
        <v>0</v>
      </c>
      <c r="N94" s="143">
        <f t="shared" si="7"/>
        <v>0</v>
      </c>
      <c r="O94" s="142">
        <f t="shared" si="7"/>
        <v>0</v>
      </c>
      <c r="P94" s="141">
        <f>P95</f>
        <v>0</v>
      </c>
      <c r="Q94" s="210"/>
    </row>
    <row r="95" spans="1:17" ht="18" customHeight="1" hidden="1">
      <c r="A95" s="181">
        <v>43</v>
      </c>
      <c r="B95" s="149"/>
      <c r="C95" s="138" t="s">
        <v>0</v>
      </c>
      <c r="D95" s="139">
        <v>3</v>
      </c>
      <c r="E95" s="139">
        <v>9</v>
      </c>
      <c r="F95" s="167" t="s">
        <v>154</v>
      </c>
      <c r="G95" s="138" t="s">
        <v>151</v>
      </c>
      <c r="H95" s="138" t="s">
        <v>160</v>
      </c>
      <c r="I95" s="139"/>
      <c r="J95" s="139"/>
      <c r="K95" s="138"/>
      <c r="L95" s="140" t="s">
        <v>120</v>
      </c>
      <c r="M95" s="143">
        <f t="shared" si="7"/>
        <v>0</v>
      </c>
      <c r="N95" s="143">
        <f t="shared" si="7"/>
        <v>0</v>
      </c>
      <c r="O95" s="142">
        <f t="shared" si="7"/>
        <v>0</v>
      </c>
      <c r="P95" s="141">
        <f>P96</f>
        <v>0</v>
      </c>
      <c r="Q95" s="210"/>
    </row>
    <row r="96" spans="1:17" ht="18" customHeight="1" hidden="1">
      <c r="A96" s="181">
        <v>43</v>
      </c>
      <c r="B96" s="149"/>
      <c r="C96" s="138" t="s">
        <v>0</v>
      </c>
      <c r="D96" s="139">
        <v>3</v>
      </c>
      <c r="E96" s="139">
        <v>9</v>
      </c>
      <c r="F96" s="167" t="s">
        <v>154</v>
      </c>
      <c r="G96" s="138" t="s">
        <v>151</v>
      </c>
      <c r="H96" s="138" t="s">
        <v>160</v>
      </c>
      <c r="I96" s="139">
        <v>5</v>
      </c>
      <c r="J96" s="139"/>
      <c r="K96" s="138"/>
      <c r="L96" s="140" t="s">
        <v>190</v>
      </c>
      <c r="M96" s="143">
        <f t="shared" si="7"/>
        <v>0</v>
      </c>
      <c r="N96" s="143">
        <f t="shared" si="7"/>
        <v>0</v>
      </c>
      <c r="O96" s="142">
        <f t="shared" si="7"/>
        <v>0</v>
      </c>
      <c r="P96" s="141">
        <f>P97</f>
        <v>0</v>
      </c>
      <c r="Q96" s="210"/>
    </row>
    <row r="97" spans="1:17" ht="18" customHeight="1" hidden="1">
      <c r="A97" s="181">
        <v>43</v>
      </c>
      <c r="B97" s="149"/>
      <c r="C97" s="138" t="s">
        <v>0</v>
      </c>
      <c r="D97" s="139">
        <v>3</v>
      </c>
      <c r="E97" s="139">
        <v>9</v>
      </c>
      <c r="F97" s="167" t="s">
        <v>154</v>
      </c>
      <c r="G97" s="138" t="s">
        <v>151</v>
      </c>
      <c r="H97" s="138" t="s">
        <v>160</v>
      </c>
      <c r="I97" s="139">
        <v>5</v>
      </c>
      <c r="J97" s="139">
        <v>7</v>
      </c>
      <c r="K97" s="138"/>
      <c r="L97" s="140" t="s">
        <v>191</v>
      </c>
      <c r="M97" s="143">
        <f t="shared" si="7"/>
        <v>0</v>
      </c>
      <c r="N97" s="143">
        <f t="shared" si="7"/>
        <v>0</v>
      </c>
      <c r="O97" s="142">
        <f t="shared" si="7"/>
        <v>0</v>
      </c>
      <c r="P97" s="143">
        <f>P98</f>
        <v>0</v>
      </c>
      <c r="Q97" s="210"/>
    </row>
    <row r="98" spans="1:17" ht="18" customHeight="1" hidden="1">
      <c r="A98" s="181">
        <v>43</v>
      </c>
      <c r="B98" s="149"/>
      <c r="C98" s="138" t="s">
        <v>0</v>
      </c>
      <c r="D98" s="139">
        <v>3</v>
      </c>
      <c r="E98" s="139">
        <v>9</v>
      </c>
      <c r="F98" s="167" t="s">
        <v>154</v>
      </c>
      <c r="G98" s="138" t="s">
        <v>151</v>
      </c>
      <c r="H98" s="138" t="s">
        <v>160</v>
      </c>
      <c r="I98" s="139">
        <v>5</v>
      </c>
      <c r="J98" s="139">
        <v>7</v>
      </c>
      <c r="K98" s="138" t="s">
        <v>0</v>
      </c>
      <c r="L98" s="144" t="s">
        <v>192</v>
      </c>
      <c r="M98" s="154"/>
      <c r="N98" s="154"/>
      <c r="O98" s="146"/>
      <c r="P98" s="154"/>
      <c r="Q98" s="211"/>
    </row>
    <row r="99" spans="1:17" ht="18" customHeight="1" hidden="1">
      <c r="A99" s="181">
        <v>43</v>
      </c>
      <c r="B99" s="149"/>
      <c r="C99" s="138" t="s">
        <v>0</v>
      </c>
      <c r="D99" s="139">
        <v>3</v>
      </c>
      <c r="E99" s="139">
        <v>9</v>
      </c>
      <c r="F99" s="164" t="s">
        <v>159</v>
      </c>
      <c r="G99" s="148"/>
      <c r="H99" s="148"/>
      <c r="I99" s="149"/>
      <c r="J99" s="149"/>
      <c r="K99" s="148"/>
      <c r="L99" s="150" t="s">
        <v>180</v>
      </c>
      <c r="M99" s="143">
        <f>M100</f>
        <v>0</v>
      </c>
      <c r="N99" s="143">
        <f>N100</f>
        <v>0</v>
      </c>
      <c r="O99" s="142">
        <f>O100</f>
        <v>0</v>
      </c>
      <c r="P99" s="141">
        <f>P100</f>
        <v>0</v>
      </c>
      <c r="Q99" s="210"/>
    </row>
    <row r="100" spans="1:17" ht="18" customHeight="1" hidden="1">
      <c r="A100" s="181">
        <v>43</v>
      </c>
      <c r="B100" s="149"/>
      <c r="C100" s="138" t="s">
        <v>0</v>
      </c>
      <c r="D100" s="139">
        <v>3</v>
      </c>
      <c r="E100" s="139">
        <v>9</v>
      </c>
      <c r="F100" s="164" t="s">
        <v>159</v>
      </c>
      <c r="G100" s="148" t="s">
        <v>151</v>
      </c>
      <c r="H100" s="148"/>
      <c r="I100" s="149"/>
      <c r="J100" s="149"/>
      <c r="K100" s="148"/>
      <c r="L100" s="150" t="s">
        <v>80</v>
      </c>
      <c r="M100" s="143">
        <f aca="true" t="shared" si="8" ref="M100:O103">M101</f>
        <v>0</v>
      </c>
      <c r="N100" s="143">
        <f t="shared" si="8"/>
        <v>0</v>
      </c>
      <c r="O100" s="142">
        <f t="shared" si="8"/>
        <v>0</v>
      </c>
      <c r="P100" s="141">
        <f>P101</f>
        <v>0</v>
      </c>
      <c r="Q100" s="210"/>
    </row>
    <row r="101" spans="1:17" ht="18" customHeight="1" hidden="1">
      <c r="A101" s="181">
        <v>43</v>
      </c>
      <c r="B101" s="149"/>
      <c r="C101" s="138" t="s">
        <v>0</v>
      </c>
      <c r="D101" s="139">
        <v>3</v>
      </c>
      <c r="E101" s="139">
        <v>9</v>
      </c>
      <c r="F101" s="164" t="s">
        <v>159</v>
      </c>
      <c r="G101" s="148" t="s">
        <v>151</v>
      </c>
      <c r="H101" s="148" t="s">
        <v>160</v>
      </c>
      <c r="I101" s="149"/>
      <c r="J101" s="149"/>
      <c r="K101" s="148"/>
      <c r="L101" s="150" t="s">
        <v>120</v>
      </c>
      <c r="M101" s="143">
        <f t="shared" si="8"/>
        <v>0</v>
      </c>
      <c r="N101" s="143">
        <f t="shared" si="8"/>
        <v>0</v>
      </c>
      <c r="O101" s="142">
        <f t="shared" si="8"/>
        <v>0</v>
      </c>
      <c r="P101" s="141">
        <f>P102</f>
        <v>0</v>
      </c>
      <c r="Q101" s="210"/>
    </row>
    <row r="102" spans="1:17" ht="18" customHeight="1" hidden="1">
      <c r="A102" s="181">
        <v>43</v>
      </c>
      <c r="B102" s="149"/>
      <c r="C102" s="138" t="s">
        <v>0</v>
      </c>
      <c r="D102" s="139">
        <v>3</v>
      </c>
      <c r="E102" s="139">
        <v>9</v>
      </c>
      <c r="F102" s="164" t="s">
        <v>159</v>
      </c>
      <c r="G102" s="148" t="s">
        <v>151</v>
      </c>
      <c r="H102" s="148" t="s">
        <v>160</v>
      </c>
      <c r="I102" s="149">
        <v>3</v>
      </c>
      <c r="J102" s="149"/>
      <c r="K102" s="148"/>
      <c r="L102" s="151" t="s">
        <v>181</v>
      </c>
      <c r="M102" s="143">
        <f t="shared" si="8"/>
        <v>0</v>
      </c>
      <c r="N102" s="143">
        <f t="shared" si="8"/>
        <v>0</v>
      </c>
      <c r="O102" s="142">
        <f t="shared" si="8"/>
        <v>0</v>
      </c>
      <c r="P102" s="141">
        <f>P103</f>
        <v>0</v>
      </c>
      <c r="Q102" s="210"/>
    </row>
    <row r="103" spans="1:17" ht="18" customHeight="1" hidden="1">
      <c r="A103" s="181">
        <v>43</v>
      </c>
      <c r="B103" s="149"/>
      <c r="C103" s="138" t="s">
        <v>0</v>
      </c>
      <c r="D103" s="139">
        <v>3</v>
      </c>
      <c r="E103" s="139">
        <v>9</v>
      </c>
      <c r="F103" s="164" t="s">
        <v>159</v>
      </c>
      <c r="G103" s="148" t="s">
        <v>151</v>
      </c>
      <c r="H103" s="148" t="s">
        <v>160</v>
      </c>
      <c r="I103" s="149">
        <v>3</v>
      </c>
      <c r="J103" s="149">
        <v>1</v>
      </c>
      <c r="K103" s="148"/>
      <c r="L103" s="150" t="s">
        <v>182</v>
      </c>
      <c r="M103" s="143">
        <f t="shared" si="8"/>
        <v>0</v>
      </c>
      <c r="N103" s="143">
        <f t="shared" si="8"/>
        <v>0</v>
      </c>
      <c r="O103" s="142">
        <f t="shared" si="8"/>
        <v>0</v>
      </c>
      <c r="P103" s="141">
        <f>P104</f>
        <v>0</v>
      </c>
      <c r="Q103" s="210"/>
    </row>
    <row r="104" spans="1:17" ht="18" customHeight="1" hidden="1">
      <c r="A104" s="181">
        <v>43</v>
      </c>
      <c r="B104" s="149"/>
      <c r="C104" s="138" t="s">
        <v>0</v>
      </c>
      <c r="D104" s="139">
        <v>3</v>
      </c>
      <c r="E104" s="139">
        <v>9</v>
      </c>
      <c r="F104" s="164" t="s">
        <v>159</v>
      </c>
      <c r="G104" s="148" t="s">
        <v>151</v>
      </c>
      <c r="H104" s="148" t="s">
        <v>160</v>
      </c>
      <c r="I104" s="149">
        <v>3</v>
      </c>
      <c r="J104" s="149">
        <v>1</v>
      </c>
      <c r="K104" s="148" t="s">
        <v>0</v>
      </c>
      <c r="L104" s="152" t="s">
        <v>182</v>
      </c>
      <c r="M104" s="154">
        <v>0</v>
      </c>
      <c r="N104" s="154">
        <v>0</v>
      </c>
      <c r="O104" s="146">
        <v>0</v>
      </c>
      <c r="P104" s="145"/>
      <c r="Q104" s="211"/>
    </row>
    <row r="105" spans="1:17" ht="18" customHeight="1" hidden="1">
      <c r="A105" s="181">
        <v>43</v>
      </c>
      <c r="B105" s="149"/>
      <c r="C105" s="138" t="s">
        <v>0</v>
      </c>
      <c r="D105" s="139">
        <v>3</v>
      </c>
      <c r="E105" s="139">
        <v>9</v>
      </c>
      <c r="F105" s="168" t="s">
        <v>160</v>
      </c>
      <c r="G105" s="148"/>
      <c r="H105" s="148"/>
      <c r="I105" s="149"/>
      <c r="J105" s="149"/>
      <c r="K105" s="148"/>
      <c r="L105" s="150" t="s">
        <v>193</v>
      </c>
      <c r="M105" s="143">
        <f>M106</f>
        <v>0</v>
      </c>
      <c r="N105" s="143">
        <f>N106</f>
        <v>0</v>
      </c>
      <c r="O105" s="142">
        <f>O106</f>
        <v>0</v>
      </c>
      <c r="P105" s="141">
        <f>P106</f>
        <v>0</v>
      </c>
      <c r="Q105" s="210"/>
    </row>
    <row r="106" spans="1:17" ht="18" customHeight="1" hidden="1">
      <c r="A106" s="181">
        <v>43</v>
      </c>
      <c r="B106" s="149"/>
      <c r="C106" s="138" t="s">
        <v>0</v>
      </c>
      <c r="D106" s="139">
        <v>3</v>
      </c>
      <c r="E106" s="139">
        <v>9</v>
      </c>
      <c r="F106" s="168" t="s">
        <v>160</v>
      </c>
      <c r="G106" s="148" t="s">
        <v>151</v>
      </c>
      <c r="H106" s="148"/>
      <c r="I106" s="149"/>
      <c r="J106" s="149"/>
      <c r="K106" s="148"/>
      <c r="L106" s="150" t="s">
        <v>80</v>
      </c>
      <c r="M106" s="143">
        <f aca="true" t="shared" si="9" ref="M106:O109">M107</f>
        <v>0</v>
      </c>
      <c r="N106" s="143">
        <f t="shared" si="9"/>
        <v>0</v>
      </c>
      <c r="O106" s="142">
        <f t="shared" si="9"/>
        <v>0</v>
      </c>
      <c r="P106" s="141">
        <f>P107</f>
        <v>0</v>
      </c>
      <c r="Q106" s="210"/>
    </row>
    <row r="107" spans="1:17" ht="18" customHeight="1" hidden="1">
      <c r="A107" s="181">
        <v>43</v>
      </c>
      <c r="B107" s="149"/>
      <c r="C107" s="138" t="s">
        <v>0</v>
      </c>
      <c r="D107" s="139">
        <v>3</v>
      </c>
      <c r="E107" s="139">
        <v>9</v>
      </c>
      <c r="F107" s="168" t="s">
        <v>160</v>
      </c>
      <c r="G107" s="148" t="s">
        <v>151</v>
      </c>
      <c r="H107" s="148" t="s">
        <v>160</v>
      </c>
      <c r="I107" s="149"/>
      <c r="J107" s="149"/>
      <c r="K107" s="148"/>
      <c r="L107" s="150" t="s">
        <v>120</v>
      </c>
      <c r="M107" s="143">
        <f t="shared" si="9"/>
        <v>0</v>
      </c>
      <c r="N107" s="143">
        <f t="shared" si="9"/>
        <v>0</v>
      </c>
      <c r="O107" s="142">
        <f t="shared" si="9"/>
        <v>0</v>
      </c>
      <c r="P107" s="141">
        <f>P108</f>
        <v>0</v>
      </c>
      <c r="Q107" s="210"/>
    </row>
    <row r="108" spans="1:17" ht="18" customHeight="1" hidden="1">
      <c r="A108" s="181">
        <v>43</v>
      </c>
      <c r="B108" s="149"/>
      <c r="C108" s="138" t="s">
        <v>0</v>
      </c>
      <c r="D108" s="139">
        <v>3</v>
      </c>
      <c r="E108" s="139">
        <v>9</v>
      </c>
      <c r="F108" s="168" t="s">
        <v>160</v>
      </c>
      <c r="G108" s="148" t="s">
        <v>151</v>
      </c>
      <c r="H108" s="148" t="s">
        <v>160</v>
      </c>
      <c r="I108" s="149">
        <v>1</v>
      </c>
      <c r="J108" s="149"/>
      <c r="K108" s="148"/>
      <c r="L108" s="150" t="s">
        <v>177</v>
      </c>
      <c r="M108" s="143">
        <f t="shared" si="9"/>
        <v>0</v>
      </c>
      <c r="N108" s="143">
        <f t="shared" si="9"/>
        <v>0</v>
      </c>
      <c r="O108" s="142">
        <f t="shared" si="9"/>
        <v>0</v>
      </c>
      <c r="P108" s="141">
        <f>P109</f>
        <v>0</v>
      </c>
      <c r="Q108" s="210"/>
    </row>
    <row r="109" spans="1:17" ht="18" customHeight="1" hidden="1">
      <c r="A109" s="181">
        <v>43</v>
      </c>
      <c r="B109" s="149"/>
      <c r="C109" s="138" t="s">
        <v>0</v>
      </c>
      <c r="D109" s="139">
        <v>3</v>
      </c>
      <c r="E109" s="139">
        <v>9</v>
      </c>
      <c r="F109" s="168" t="s">
        <v>160</v>
      </c>
      <c r="G109" s="148" t="s">
        <v>151</v>
      </c>
      <c r="H109" s="148" t="s">
        <v>160</v>
      </c>
      <c r="I109" s="149">
        <v>1</v>
      </c>
      <c r="J109" s="149">
        <v>2</v>
      </c>
      <c r="K109" s="148"/>
      <c r="L109" s="150" t="s">
        <v>178</v>
      </c>
      <c r="M109" s="143">
        <f t="shared" si="9"/>
        <v>0</v>
      </c>
      <c r="N109" s="143">
        <f t="shared" si="9"/>
        <v>0</v>
      </c>
      <c r="O109" s="142">
        <f t="shared" si="9"/>
        <v>0</v>
      </c>
      <c r="P109" s="141">
        <f>P110</f>
        <v>0</v>
      </c>
      <c r="Q109" s="210"/>
    </row>
    <row r="110" spans="1:17" ht="18" customHeight="1" hidden="1">
      <c r="A110" s="181">
        <v>43</v>
      </c>
      <c r="B110" s="149"/>
      <c r="C110" s="138" t="s">
        <v>0</v>
      </c>
      <c r="D110" s="139">
        <v>3</v>
      </c>
      <c r="E110" s="139">
        <v>9</v>
      </c>
      <c r="F110" s="164" t="s">
        <v>160</v>
      </c>
      <c r="G110" s="148" t="s">
        <v>151</v>
      </c>
      <c r="H110" s="148" t="s">
        <v>160</v>
      </c>
      <c r="I110" s="149">
        <v>1</v>
      </c>
      <c r="J110" s="149">
        <v>2</v>
      </c>
      <c r="K110" s="148" t="s">
        <v>160</v>
      </c>
      <c r="L110" s="152" t="s">
        <v>179</v>
      </c>
      <c r="M110" s="154">
        <v>0</v>
      </c>
      <c r="N110" s="154">
        <v>0</v>
      </c>
      <c r="O110" s="146">
        <v>0</v>
      </c>
      <c r="P110" s="145"/>
      <c r="Q110" s="211"/>
    </row>
    <row r="111" spans="1:17" ht="18" customHeight="1" hidden="1">
      <c r="A111" s="181">
        <v>43</v>
      </c>
      <c r="B111" s="149"/>
      <c r="C111" s="138" t="s">
        <v>0</v>
      </c>
      <c r="D111" s="139">
        <v>3</v>
      </c>
      <c r="E111" s="139">
        <v>9</v>
      </c>
      <c r="F111" s="163" t="s">
        <v>156</v>
      </c>
      <c r="G111" s="138"/>
      <c r="H111" s="138"/>
      <c r="I111" s="139"/>
      <c r="J111" s="139"/>
      <c r="K111" s="138"/>
      <c r="L111" s="140" t="s">
        <v>183</v>
      </c>
      <c r="M111" s="143">
        <f aca="true" t="shared" si="10" ref="M111:O115">M112</f>
        <v>0</v>
      </c>
      <c r="N111" s="143">
        <f t="shared" si="10"/>
        <v>0</v>
      </c>
      <c r="O111" s="142">
        <f t="shared" si="10"/>
        <v>0</v>
      </c>
      <c r="P111" s="143">
        <f>P112</f>
        <v>0</v>
      </c>
      <c r="Q111" s="210"/>
    </row>
    <row r="112" spans="1:17" ht="18" customHeight="1" hidden="1">
      <c r="A112" s="181">
        <v>43</v>
      </c>
      <c r="B112" s="149"/>
      <c r="C112" s="138" t="s">
        <v>0</v>
      </c>
      <c r="D112" s="139">
        <v>3</v>
      </c>
      <c r="E112" s="139">
        <v>9</v>
      </c>
      <c r="F112" s="163" t="s">
        <v>156</v>
      </c>
      <c r="G112" s="138" t="s">
        <v>151</v>
      </c>
      <c r="H112" s="138"/>
      <c r="I112" s="139"/>
      <c r="J112" s="139"/>
      <c r="K112" s="138"/>
      <c r="L112" s="140" t="s">
        <v>80</v>
      </c>
      <c r="M112" s="143">
        <f t="shared" si="10"/>
        <v>0</v>
      </c>
      <c r="N112" s="143">
        <f t="shared" si="10"/>
        <v>0</v>
      </c>
      <c r="O112" s="142">
        <f t="shared" si="10"/>
        <v>0</v>
      </c>
      <c r="P112" s="143">
        <f>P113</f>
        <v>0</v>
      </c>
      <c r="Q112" s="210"/>
    </row>
    <row r="113" spans="1:17" ht="18" customHeight="1" hidden="1">
      <c r="A113" s="181">
        <v>43</v>
      </c>
      <c r="B113" s="149"/>
      <c r="C113" s="138" t="s">
        <v>0</v>
      </c>
      <c r="D113" s="139">
        <v>3</v>
      </c>
      <c r="E113" s="139">
        <v>9</v>
      </c>
      <c r="F113" s="163" t="s">
        <v>156</v>
      </c>
      <c r="G113" s="138" t="s">
        <v>151</v>
      </c>
      <c r="H113" s="138" t="s">
        <v>160</v>
      </c>
      <c r="I113" s="139"/>
      <c r="J113" s="139"/>
      <c r="K113" s="138"/>
      <c r="L113" s="140" t="s">
        <v>120</v>
      </c>
      <c r="M113" s="143">
        <f t="shared" si="10"/>
        <v>0</v>
      </c>
      <c r="N113" s="143">
        <f t="shared" si="10"/>
        <v>0</v>
      </c>
      <c r="O113" s="142">
        <f t="shared" si="10"/>
        <v>0</v>
      </c>
      <c r="P113" s="141">
        <f>P114</f>
        <v>0</v>
      </c>
      <c r="Q113" s="210"/>
    </row>
    <row r="114" spans="1:17" ht="18" customHeight="1" hidden="1">
      <c r="A114" s="181">
        <v>43</v>
      </c>
      <c r="B114" s="149"/>
      <c r="C114" s="138" t="s">
        <v>0</v>
      </c>
      <c r="D114" s="139">
        <v>3</v>
      </c>
      <c r="E114" s="139">
        <v>9</v>
      </c>
      <c r="F114" s="163" t="s">
        <v>156</v>
      </c>
      <c r="G114" s="138" t="s">
        <v>151</v>
      </c>
      <c r="H114" s="138" t="s">
        <v>160</v>
      </c>
      <c r="I114" s="139">
        <v>1</v>
      </c>
      <c r="J114" s="139"/>
      <c r="K114" s="138"/>
      <c r="L114" s="140" t="s">
        <v>177</v>
      </c>
      <c r="M114" s="143">
        <f t="shared" si="10"/>
        <v>0</v>
      </c>
      <c r="N114" s="143">
        <f t="shared" si="10"/>
        <v>0</v>
      </c>
      <c r="O114" s="142">
        <f t="shared" si="10"/>
        <v>0</v>
      </c>
      <c r="P114" s="141">
        <f>P115</f>
        <v>0</v>
      </c>
      <c r="Q114" s="210"/>
    </row>
    <row r="115" spans="1:17" ht="18" customHeight="1" hidden="1">
      <c r="A115" s="181">
        <v>43</v>
      </c>
      <c r="B115" s="149"/>
      <c r="C115" s="138" t="s">
        <v>0</v>
      </c>
      <c r="D115" s="139">
        <v>3</v>
      </c>
      <c r="E115" s="139">
        <v>9</v>
      </c>
      <c r="F115" s="163" t="s">
        <v>156</v>
      </c>
      <c r="G115" s="138" t="s">
        <v>151</v>
      </c>
      <c r="H115" s="138" t="s">
        <v>160</v>
      </c>
      <c r="I115" s="139">
        <v>1</v>
      </c>
      <c r="J115" s="139">
        <v>4</v>
      </c>
      <c r="K115" s="138"/>
      <c r="L115" s="140" t="s">
        <v>184</v>
      </c>
      <c r="M115" s="143">
        <f t="shared" si="10"/>
        <v>0</v>
      </c>
      <c r="N115" s="143">
        <f t="shared" si="10"/>
        <v>0</v>
      </c>
      <c r="O115" s="142">
        <f t="shared" si="10"/>
        <v>0</v>
      </c>
      <c r="P115" s="141">
        <f>P116</f>
        <v>0</v>
      </c>
      <c r="Q115" s="210"/>
    </row>
    <row r="116" spans="1:17" ht="18" customHeight="1" hidden="1" thickBot="1">
      <c r="A116" s="182">
        <v>43</v>
      </c>
      <c r="B116" s="183"/>
      <c r="C116" s="184" t="s">
        <v>0</v>
      </c>
      <c r="D116" s="183">
        <v>3</v>
      </c>
      <c r="E116" s="183">
        <v>9</v>
      </c>
      <c r="F116" s="185" t="s">
        <v>156</v>
      </c>
      <c r="G116" s="186" t="s">
        <v>151</v>
      </c>
      <c r="H116" s="186" t="s">
        <v>160</v>
      </c>
      <c r="I116" s="187">
        <v>1</v>
      </c>
      <c r="J116" s="187">
        <v>4</v>
      </c>
      <c r="K116" s="186" t="s">
        <v>0</v>
      </c>
      <c r="L116" s="188" t="s">
        <v>185</v>
      </c>
      <c r="M116" s="189"/>
      <c r="N116" s="189"/>
      <c r="O116" s="190"/>
      <c r="P116" s="191">
        <v>0</v>
      </c>
      <c r="Q116" s="212"/>
    </row>
    <row r="117" ht="12" customHeight="1" hidden="1"/>
    <row r="118" ht="168" customHeight="1" hidden="1">
      <c r="O118" s="192" t="s">
        <v>197</v>
      </c>
    </row>
  </sheetData>
  <sheetProtection/>
  <mergeCells count="12">
    <mergeCell ref="L4:L5"/>
    <mergeCell ref="M4:M5"/>
    <mergeCell ref="Q4:Q5"/>
    <mergeCell ref="N4:N5"/>
    <mergeCell ref="O4:O5"/>
    <mergeCell ref="P4:P5"/>
    <mergeCell ref="A1:Q1"/>
    <mergeCell ref="A2:Q2"/>
    <mergeCell ref="A4:B4"/>
    <mergeCell ref="C4:F4"/>
    <mergeCell ref="G4:G5"/>
    <mergeCell ref="H4:K4"/>
  </mergeCells>
  <printOptions/>
  <pageMargins left="0.7086614173228347" right="0.7086614173228347" top="0.9448818897637796" bottom="0.5118110236220472" header="0.31496062992125984" footer="0.31496062992125984"/>
  <pageSetup firstPageNumber="5" useFirstPageNumber="1"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PageLayoutView="0" workbookViewId="0" topLeftCell="A1">
      <selection activeCell="B1" sqref="B1:I16384"/>
    </sheetView>
  </sheetViews>
  <sheetFormatPr defaultColWidth="9.140625" defaultRowHeight="12.75"/>
  <cols>
    <col min="1" max="1" width="130.7109375" style="39" customWidth="1"/>
    <col min="2" max="16384" width="9.140625" style="39" customWidth="1"/>
  </cols>
  <sheetData>
    <row r="1" ht="12.75">
      <c r="A1" s="38"/>
    </row>
    <row r="2" ht="12.75">
      <c r="A2" s="219"/>
    </row>
    <row r="10" ht="33.75">
      <c r="A10" s="51"/>
    </row>
    <row r="11" ht="33">
      <c r="A11" s="40" t="s">
        <v>27</v>
      </c>
    </row>
    <row r="12" ht="33">
      <c r="A12" s="40"/>
    </row>
    <row r="13" ht="33">
      <c r="A13" s="40" t="s">
        <v>28</v>
      </c>
    </row>
    <row r="14" ht="33">
      <c r="A14" s="40"/>
    </row>
    <row r="15" ht="22.5">
      <c r="A15" s="52" t="s">
        <v>29</v>
      </c>
    </row>
    <row r="16" ht="33.75">
      <c r="A16" s="51"/>
    </row>
    <row r="17" ht="33">
      <c r="A17" s="53"/>
    </row>
    <row r="18" ht="23.25">
      <c r="A18" s="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9.421875" style="57" customWidth="1"/>
    <col min="2" max="2" width="3.7109375" style="58" customWidth="1"/>
    <col min="3" max="4" width="3.7109375" style="59" customWidth="1"/>
    <col min="5" max="5" width="3.7109375" style="60" customWidth="1"/>
    <col min="6" max="6" width="57.140625" style="61" customWidth="1"/>
    <col min="7" max="8" width="14.140625" style="57" hidden="1" customWidth="1"/>
    <col min="9" max="9" width="12.00390625" style="57" hidden="1" customWidth="1"/>
    <col min="10" max="10" width="11.140625" style="57" hidden="1" customWidth="1"/>
    <col min="11" max="11" width="16.00390625" style="57" customWidth="1"/>
    <col min="12" max="16384" width="9.140625" style="57" customWidth="1"/>
  </cols>
  <sheetData>
    <row r="1" ht="12.75" thickBot="1">
      <c r="F1" s="61" t="s">
        <v>36</v>
      </c>
    </row>
    <row r="2" spans="2:11" ht="16.5" customHeight="1">
      <c r="B2" s="238" t="s">
        <v>122</v>
      </c>
      <c r="C2" s="239"/>
      <c r="D2" s="239"/>
      <c r="E2" s="239"/>
      <c r="F2" s="239"/>
      <c r="G2" s="239"/>
      <c r="H2" s="239"/>
      <c r="I2" s="239"/>
      <c r="J2" s="239"/>
      <c r="K2" s="240"/>
    </row>
    <row r="3" spans="1:11" s="206" customFormat="1" ht="16.5" customHeight="1" thickBot="1">
      <c r="A3" s="63"/>
      <c r="B3" s="241" t="s">
        <v>29</v>
      </c>
      <c r="C3" s="242"/>
      <c r="D3" s="242"/>
      <c r="E3" s="242"/>
      <c r="F3" s="242"/>
      <c r="G3" s="242"/>
      <c r="H3" s="242"/>
      <c r="I3" s="242"/>
      <c r="J3" s="242"/>
      <c r="K3" s="243"/>
    </row>
    <row r="4" spans="1:10" ht="12.75" thickBo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2:11" s="64" customFormat="1" ht="18" customHeight="1">
      <c r="B5" s="248" t="s">
        <v>37</v>
      </c>
      <c r="C5" s="249"/>
      <c r="D5" s="249"/>
      <c r="E5" s="250"/>
      <c r="F5" s="251" t="s">
        <v>38</v>
      </c>
      <c r="G5" s="253" t="s">
        <v>133</v>
      </c>
      <c r="H5" s="253" t="s">
        <v>134</v>
      </c>
      <c r="I5" s="244" t="s">
        <v>135</v>
      </c>
      <c r="J5" s="246" t="s">
        <v>39</v>
      </c>
      <c r="K5" s="236" t="s">
        <v>136</v>
      </c>
    </row>
    <row r="6" spans="2:11" s="64" customFormat="1" ht="35.25" customHeight="1" thickBot="1">
      <c r="B6" s="128" t="s">
        <v>3</v>
      </c>
      <c r="C6" s="129" t="s">
        <v>4</v>
      </c>
      <c r="D6" s="129" t="s">
        <v>40</v>
      </c>
      <c r="E6" s="129" t="s">
        <v>41</v>
      </c>
      <c r="F6" s="252"/>
      <c r="G6" s="254"/>
      <c r="H6" s="254"/>
      <c r="I6" s="245"/>
      <c r="J6" s="247"/>
      <c r="K6" s="237"/>
    </row>
    <row r="7" spans="2:11" ht="18" customHeight="1" hidden="1">
      <c r="B7" s="120"/>
      <c r="C7" s="66"/>
      <c r="D7" s="66"/>
      <c r="E7" s="67">
        <v>51</v>
      </c>
      <c r="F7" s="68" t="s">
        <v>42</v>
      </c>
      <c r="G7" s="69"/>
      <c r="H7" s="69"/>
      <c r="I7" s="69"/>
      <c r="J7" s="199"/>
      <c r="K7" s="207"/>
    </row>
    <row r="8" spans="2:11" ht="18" customHeight="1" hidden="1">
      <c r="B8" s="120"/>
      <c r="C8" s="66"/>
      <c r="D8" s="66"/>
      <c r="E8" s="67">
        <v>90</v>
      </c>
      <c r="F8" s="68" t="s">
        <v>43</v>
      </c>
      <c r="G8" s="69"/>
      <c r="H8" s="69"/>
      <c r="I8" s="69"/>
      <c r="J8" s="199"/>
      <c r="K8" s="207"/>
    </row>
    <row r="9" spans="2:11" ht="19.5" customHeight="1">
      <c r="B9" s="121"/>
      <c r="C9" s="70"/>
      <c r="D9" s="70"/>
      <c r="E9" s="71"/>
      <c r="F9" s="72" t="s">
        <v>143</v>
      </c>
      <c r="G9" s="73">
        <f>G10+G20</f>
        <v>0</v>
      </c>
      <c r="H9" s="73">
        <f>H10+H20</f>
        <v>0</v>
      </c>
      <c r="I9" s="73">
        <f>I10+I20</f>
        <v>0</v>
      </c>
      <c r="J9" s="200" t="e">
        <f>J10+J20</f>
        <v>#REF!</v>
      </c>
      <c r="K9" s="214">
        <f>K10+K20</f>
        <v>1028000</v>
      </c>
    </row>
    <row r="10" spans="2:11" ht="19.5" customHeight="1" hidden="1">
      <c r="B10" s="122">
        <v>2</v>
      </c>
      <c r="C10" s="74"/>
      <c r="D10" s="74"/>
      <c r="E10" s="75"/>
      <c r="F10" s="76" t="s">
        <v>44</v>
      </c>
      <c r="G10" s="77">
        <f>G11+G17</f>
        <v>0</v>
      </c>
      <c r="H10" s="77">
        <f>H11+H17</f>
        <v>0</v>
      </c>
      <c r="I10" s="77">
        <f>I11+I17</f>
        <v>0</v>
      </c>
      <c r="J10" s="201" t="e">
        <f>#REF!-H10</f>
        <v>#REF!</v>
      </c>
      <c r="K10" s="215">
        <f>K11+K17</f>
        <v>0</v>
      </c>
    </row>
    <row r="11" spans="2:11" ht="19.5" customHeight="1" hidden="1">
      <c r="B11" s="122"/>
      <c r="C11" s="74">
        <v>1</v>
      </c>
      <c r="D11" s="74"/>
      <c r="E11" s="75"/>
      <c r="F11" s="76" t="s">
        <v>45</v>
      </c>
      <c r="G11" s="77">
        <f>G12</f>
        <v>0</v>
      </c>
      <c r="H11" s="77">
        <f>H12+H14</f>
        <v>0</v>
      </c>
      <c r="I11" s="77">
        <f>I12+I14</f>
        <v>0</v>
      </c>
      <c r="J11" s="201" t="e">
        <f>#REF!-H11</f>
        <v>#REF!</v>
      </c>
      <c r="K11" s="215">
        <f>K12+K14</f>
        <v>0</v>
      </c>
    </row>
    <row r="12" spans="2:11" ht="19.5" customHeight="1" hidden="1">
      <c r="B12" s="122"/>
      <c r="C12" s="74"/>
      <c r="D12" s="74">
        <v>5</v>
      </c>
      <c r="E12" s="75"/>
      <c r="F12" s="76" t="s">
        <v>46</v>
      </c>
      <c r="G12" s="77">
        <f>SUM(G13:G16)</f>
        <v>0</v>
      </c>
      <c r="H12" s="77">
        <f>SUM(H13:H16)</f>
        <v>0</v>
      </c>
      <c r="I12" s="77">
        <f>SUM(I13:I16)</f>
        <v>0</v>
      </c>
      <c r="J12" s="201" t="e">
        <f>#REF!-H12</f>
        <v>#REF!</v>
      </c>
      <c r="K12" s="215">
        <f>SUM(K13:K16)</f>
        <v>0</v>
      </c>
    </row>
    <row r="13" spans="2:11" ht="19.5" customHeight="1" hidden="1">
      <c r="B13" s="122"/>
      <c r="C13" s="74"/>
      <c r="D13" s="74"/>
      <c r="E13" s="75">
        <v>36</v>
      </c>
      <c r="F13" s="132" t="s">
        <v>138</v>
      </c>
      <c r="G13" s="79"/>
      <c r="H13" s="79"/>
      <c r="I13" s="79"/>
      <c r="J13" s="202" t="e">
        <f>#REF!-H13</f>
        <v>#REF!</v>
      </c>
      <c r="K13" s="216"/>
    </row>
    <row r="14" spans="2:11" ht="19.5" customHeight="1" hidden="1">
      <c r="B14" s="122"/>
      <c r="C14" s="74"/>
      <c r="D14" s="74"/>
      <c r="E14" s="75">
        <v>37</v>
      </c>
      <c r="F14" s="132" t="s">
        <v>139</v>
      </c>
      <c r="G14" s="79"/>
      <c r="H14" s="79"/>
      <c r="I14" s="79"/>
      <c r="J14" s="202" t="e">
        <f>#REF!-H14</f>
        <v>#REF!</v>
      </c>
      <c r="K14" s="216"/>
    </row>
    <row r="15" spans="2:11" ht="19.5" customHeight="1" hidden="1">
      <c r="B15" s="122"/>
      <c r="C15" s="74"/>
      <c r="D15" s="74"/>
      <c r="E15" s="75">
        <v>38</v>
      </c>
      <c r="F15" s="132" t="s">
        <v>140</v>
      </c>
      <c r="G15" s="79"/>
      <c r="H15" s="79"/>
      <c r="I15" s="79"/>
      <c r="J15" s="202" t="e">
        <f>#REF!-H15</f>
        <v>#REF!</v>
      </c>
      <c r="K15" s="216"/>
    </row>
    <row r="16" spans="2:11" ht="19.5" customHeight="1" hidden="1">
      <c r="B16" s="122"/>
      <c r="C16" s="74"/>
      <c r="D16" s="74"/>
      <c r="E16" s="75">
        <v>50</v>
      </c>
      <c r="F16" s="78" t="s">
        <v>47</v>
      </c>
      <c r="G16" s="79"/>
      <c r="H16" s="79"/>
      <c r="I16" s="79"/>
      <c r="J16" s="202" t="e">
        <f>#REF!-H16</f>
        <v>#REF!</v>
      </c>
      <c r="K16" s="216"/>
    </row>
    <row r="17" spans="2:11" s="64" customFormat="1" ht="19.5" customHeight="1" hidden="1">
      <c r="B17" s="122"/>
      <c r="C17" s="74">
        <v>5</v>
      </c>
      <c r="D17" s="74"/>
      <c r="E17" s="80"/>
      <c r="F17" s="76" t="s">
        <v>48</v>
      </c>
      <c r="G17" s="77">
        <f>G18</f>
        <v>0</v>
      </c>
      <c r="H17" s="77">
        <f aca="true" t="shared" si="0" ref="H17:K18">H18</f>
        <v>0</v>
      </c>
      <c r="I17" s="77">
        <f t="shared" si="0"/>
        <v>0</v>
      </c>
      <c r="J17" s="201" t="e">
        <f>#REF!-H17</f>
        <v>#REF!</v>
      </c>
      <c r="K17" s="215">
        <f t="shared" si="0"/>
        <v>0</v>
      </c>
    </row>
    <row r="18" spans="2:11" ht="19.5" customHeight="1" hidden="1">
      <c r="B18" s="122"/>
      <c r="C18" s="74"/>
      <c r="D18" s="74">
        <v>1</v>
      </c>
      <c r="E18" s="75"/>
      <c r="F18" s="76" t="s">
        <v>49</v>
      </c>
      <c r="G18" s="77">
        <f>G19</f>
        <v>0</v>
      </c>
      <c r="H18" s="77">
        <f t="shared" si="0"/>
        <v>0</v>
      </c>
      <c r="I18" s="77">
        <f t="shared" si="0"/>
        <v>0</v>
      </c>
      <c r="J18" s="201" t="e">
        <f>#REF!-H18</f>
        <v>#REF!</v>
      </c>
      <c r="K18" s="215">
        <f t="shared" si="0"/>
        <v>0</v>
      </c>
    </row>
    <row r="19" spans="2:11" ht="19.5" customHeight="1" hidden="1">
      <c r="B19" s="122"/>
      <c r="C19" s="74"/>
      <c r="D19" s="74"/>
      <c r="E19" s="75">
        <v>1</v>
      </c>
      <c r="F19" s="132" t="s">
        <v>148</v>
      </c>
      <c r="G19" s="79"/>
      <c r="H19" s="79"/>
      <c r="I19" s="79"/>
      <c r="J19" s="202" t="e">
        <f>#REF!-H19</f>
        <v>#REF!</v>
      </c>
      <c r="K19" s="216"/>
    </row>
    <row r="20" spans="2:11" s="64" customFormat="1" ht="19.5" customHeight="1">
      <c r="B20" s="122">
        <v>4</v>
      </c>
      <c r="C20" s="74"/>
      <c r="D20" s="74"/>
      <c r="E20" s="75"/>
      <c r="F20" s="81" t="s">
        <v>51</v>
      </c>
      <c r="G20" s="77">
        <f aca="true" t="shared" si="1" ref="G20:I22">G21</f>
        <v>0</v>
      </c>
      <c r="H20" s="77">
        <f t="shared" si="1"/>
        <v>0</v>
      </c>
      <c r="I20" s="77">
        <f t="shared" si="1"/>
        <v>0</v>
      </c>
      <c r="J20" s="201" t="e">
        <f>#REF!-H20</f>
        <v>#REF!</v>
      </c>
      <c r="K20" s="215">
        <f>K21</f>
        <v>1028000</v>
      </c>
    </row>
    <row r="21" spans="2:11" s="64" customFormat="1" ht="19.5" customHeight="1">
      <c r="B21" s="122"/>
      <c r="C21" s="74">
        <v>2</v>
      </c>
      <c r="D21" s="74"/>
      <c r="E21" s="75"/>
      <c r="F21" s="82" t="s">
        <v>52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201" t="e">
        <f>#REF!-H21</f>
        <v>#REF!</v>
      </c>
      <c r="K21" s="215">
        <f>K22</f>
        <v>1028000</v>
      </c>
    </row>
    <row r="22" spans="2:11" ht="19.5" customHeight="1">
      <c r="B22" s="122"/>
      <c r="C22" s="74"/>
      <c r="D22" s="74">
        <v>1</v>
      </c>
      <c r="E22" s="75"/>
      <c r="F22" s="76" t="s">
        <v>53</v>
      </c>
      <c r="G22" s="77">
        <f t="shared" si="1"/>
        <v>0</v>
      </c>
      <c r="H22" s="77">
        <f t="shared" si="1"/>
        <v>0</v>
      </c>
      <c r="I22" s="77">
        <f t="shared" si="1"/>
        <v>0</v>
      </c>
      <c r="J22" s="201" t="e">
        <f>#REF!-H22</f>
        <v>#REF!</v>
      </c>
      <c r="K22" s="215">
        <f>K23</f>
        <v>1028000</v>
      </c>
    </row>
    <row r="23" spans="2:11" ht="19.5" customHeight="1" thickBot="1">
      <c r="B23" s="123"/>
      <c r="C23" s="124"/>
      <c r="D23" s="124"/>
      <c r="E23" s="125">
        <v>1</v>
      </c>
      <c r="F23" s="126" t="s">
        <v>54</v>
      </c>
      <c r="G23" s="127">
        <v>0</v>
      </c>
      <c r="H23" s="127">
        <v>0</v>
      </c>
      <c r="I23" s="127"/>
      <c r="J23" s="203" t="e">
        <f>#REF!-H23</f>
        <v>#REF!</v>
      </c>
      <c r="K23" s="217">
        <v>1028000</v>
      </c>
    </row>
    <row r="24" spans="2:10" ht="18" customHeight="1" hidden="1">
      <c r="B24" s="65"/>
      <c r="C24" s="66"/>
      <c r="D24" s="66"/>
      <c r="E24" s="83">
        <v>51</v>
      </c>
      <c r="F24" s="84" t="s">
        <v>55</v>
      </c>
      <c r="G24" s="85"/>
      <c r="H24" s="85"/>
      <c r="I24" s="85"/>
      <c r="J24" s="204" t="e">
        <f>#REF!-H24</f>
        <v>#REF!</v>
      </c>
    </row>
    <row r="25" spans="2:10" s="64" customFormat="1" ht="18" customHeight="1" hidden="1">
      <c r="B25" s="86"/>
      <c r="C25" s="87">
        <v>2</v>
      </c>
      <c r="D25" s="87"/>
      <c r="E25" s="88"/>
      <c r="F25" s="89" t="s">
        <v>56</v>
      </c>
      <c r="G25" s="90"/>
      <c r="H25" s="90"/>
      <c r="I25" s="90"/>
      <c r="J25" s="205" t="e">
        <f>#REF!-H25</f>
        <v>#REF!</v>
      </c>
    </row>
    <row r="26" spans="2:10" ht="18" customHeight="1" hidden="1">
      <c r="B26" s="91"/>
      <c r="C26" s="92"/>
      <c r="D26" s="92">
        <v>1</v>
      </c>
      <c r="E26" s="93"/>
      <c r="F26" s="94" t="s">
        <v>57</v>
      </c>
      <c r="G26" s="95"/>
      <c r="H26" s="95"/>
      <c r="I26" s="95"/>
      <c r="J26" s="205" t="e">
        <f>#REF!-H26</f>
        <v>#REF!</v>
      </c>
    </row>
    <row r="27" spans="2:10" ht="18" customHeight="1" hidden="1">
      <c r="B27" s="96"/>
      <c r="C27" s="97"/>
      <c r="D27" s="97"/>
      <c r="E27" s="83">
        <v>1</v>
      </c>
      <c r="F27" s="84" t="s">
        <v>57</v>
      </c>
      <c r="G27" s="85"/>
      <c r="H27" s="85"/>
      <c r="I27" s="85"/>
      <c r="J27" s="205" t="e">
        <f>#REF!-H27</f>
        <v>#REF!</v>
      </c>
    </row>
    <row r="28" spans="2:10" ht="18" customHeight="1" hidden="1">
      <c r="B28" s="91"/>
      <c r="C28" s="92"/>
      <c r="D28" s="92">
        <v>2</v>
      </c>
      <c r="E28" s="93"/>
      <c r="F28" s="94" t="s">
        <v>58</v>
      </c>
      <c r="G28" s="95"/>
      <c r="H28" s="95"/>
      <c r="I28" s="95"/>
      <c r="J28" s="205" t="e">
        <f>#REF!-H28</f>
        <v>#REF!</v>
      </c>
    </row>
    <row r="29" spans="2:10" ht="18" customHeight="1" hidden="1">
      <c r="B29" s="65"/>
      <c r="C29" s="66"/>
      <c r="D29" s="66"/>
      <c r="E29" s="83">
        <v>1</v>
      </c>
      <c r="F29" s="84" t="s">
        <v>59</v>
      </c>
      <c r="G29" s="85"/>
      <c r="H29" s="85"/>
      <c r="I29" s="85"/>
      <c r="J29" s="205" t="e">
        <f>#REF!-H29</f>
        <v>#REF!</v>
      </c>
    </row>
    <row r="30" spans="2:10" ht="18" customHeight="1" hidden="1">
      <c r="B30" s="65"/>
      <c r="C30" s="66"/>
      <c r="D30" s="66"/>
      <c r="E30" s="83">
        <v>2</v>
      </c>
      <c r="F30" s="84" t="s">
        <v>60</v>
      </c>
      <c r="G30" s="85"/>
      <c r="H30" s="85"/>
      <c r="I30" s="85"/>
      <c r="J30" s="205" t="e">
        <f>#REF!-H30</f>
        <v>#REF!</v>
      </c>
    </row>
    <row r="31" spans="2:10" ht="18" customHeight="1" hidden="1">
      <c r="B31" s="65"/>
      <c r="C31" s="66"/>
      <c r="D31" s="66"/>
      <c r="E31" s="83">
        <v>3</v>
      </c>
      <c r="F31" s="84" t="s">
        <v>61</v>
      </c>
      <c r="G31" s="85"/>
      <c r="H31" s="85"/>
      <c r="I31" s="85"/>
      <c r="J31" s="205" t="e">
        <f>#REF!-H31</f>
        <v>#REF!</v>
      </c>
    </row>
    <row r="32" spans="2:10" ht="18" customHeight="1" hidden="1">
      <c r="B32" s="65"/>
      <c r="C32" s="66"/>
      <c r="D32" s="66"/>
      <c r="E32" s="83">
        <v>90</v>
      </c>
      <c r="F32" s="84" t="s">
        <v>62</v>
      </c>
      <c r="G32" s="85"/>
      <c r="H32" s="85"/>
      <c r="I32" s="85"/>
      <c r="J32" s="205" t="e">
        <f>#REF!-H32</f>
        <v>#REF!</v>
      </c>
    </row>
    <row r="33" spans="2:10" ht="18" customHeight="1" hidden="1">
      <c r="B33" s="91"/>
      <c r="C33" s="92"/>
      <c r="D33" s="92">
        <v>3</v>
      </c>
      <c r="E33" s="93"/>
      <c r="F33" s="94" t="s">
        <v>63</v>
      </c>
      <c r="G33" s="95"/>
      <c r="H33" s="95"/>
      <c r="I33" s="95"/>
      <c r="J33" s="205" t="e">
        <f>#REF!-H33</f>
        <v>#REF!</v>
      </c>
    </row>
    <row r="34" spans="2:10" ht="18" customHeight="1" hidden="1">
      <c r="B34" s="96"/>
      <c r="C34" s="97"/>
      <c r="D34" s="97"/>
      <c r="E34" s="83">
        <v>1</v>
      </c>
      <c r="F34" s="84" t="s">
        <v>63</v>
      </c>
      <c r="G34" s="85"/>
      <c r="H34" s="85"/>
      <c r="I34" s="85"/>
      <c r="J34" s="205" t="e">
        <f>#REF!-H34</f>
        <v>#REF!</v>
      </c>
    </row>
    <row r="35" spans="2:10" ht="18" customHeight="1" hidden="1">
      <c r="B35" s="65"/>
      <c r="C35" s="66"/>
      <c r="D35" s="66"/>
      <c r="E35" s="83">
        <v>2</v>
      </c>
      <c r="F35" s="84" t="s">
        <v>50</v>
      </c>
      <c r="G35" s="85"/>
      <c r="H35" s="85"/>
      <c r="I35" s="85"/>
      <c r="J35" s="205" t="e">
        <f>#REF!-H35</f>
        <v>#REF!</v>
      </c>
    </row>
    <row r="36" spans="2:10" ht="18" customHeight="1" hidden="1">
      <c r="B36" s="65"/>
      <c r="C36" s="66"/>
      <c r="D36" s="66"/>
      <c r="E36" s="83"/>
      <c r="F36" s="84"/>
      <c r="G36" s="85"/>
      <c r="H36" s="85"/>
      <c r="I36" s="85"/>
      <c r="J36" s="205" t="e">
        <f>#REF!-H36</f>
        <v>#REF!</v>
      </c>
    </row>
    <row r="37" spans="2:10" ht="18" customHeight="1" hidden="1">
      <c r="B37" s="65"/>
      <c r="C37" s="66"/>
      <c r="D37" s="66"/>
      <c r="E37" s="83">
        <v>90</v>
      </c>
      <c r="F37" s="84" t="s">
        <v>64</v>
      </c>
      <c r="G37" s="98"/>
      <c r="H37" s="98"/>
      <c r="I37" s="98"/>
      <c r="J37" s="205" t="e">
        <f>#REF!-H37</f>
        <v>#REF!</v>
      </c>
    </row>
    <row r="38" spans="2:10" ht="18" customHeight="1" hidden="1">
      <c r="B38" s="91"/>
      <c r="C38" s="92"/>
      <c r="D38" s="92">
        <v>3</v>
      </c>
      <c r="E38" s="93"/>
      <c r="F38" s="94" t="s">
        <v>65</v>
      </c>
      <c r="G38" s="95"/>
      <c r="H38" s="95"/>
      <c r="I38" s="95"/>
      <c r="J38" s="205" t="e">
        <f>#REF!-H38</f>
        <v>#REF!</v>
      </c>
    </row>
    <row r="39" spans="2:10" ht="18" customHeight="1" hidden="1">
      <c r="B39" s="65"/>
      <c r="C39" s="66"/>
      <c r="D39" s="66"/>
      <c r="E39" s="83">
        <v>1</v>
      </c>
      <c r="F39" s="84" t="s">
        <v>66</v>
      </c>
      <c r="G39" s="98"/>
      <c r="H39" s="98"/>
      <c r="I39" s="98"/>
      <c r="J39" s="205" t="e">
        <f>#REF!-H39</f>
        <v>#REF!</v>
      </c>
    </row>
    <row r="40" spans="2:10" ht="18" customHeight="1" hidden="1">
      <c r="B40" s="65"/>
      <c r="C40" s="66"/>
      <c r="D40" s="66"/>
      <c r="E40" s="83">
        <v>2</v>
      </c>
      <c r="F40" s="84" t="s">
        <v>67</v>
      </c>
      <c r="G40" s="98"/>
      <c r="H40" s="98"/>
      <c r="I40" s="98"/>
      <c r="J40" s="205" t="e">
        <f>#REF!-H40</f>
        <v>#REF!</v>
      </c>
    </row>
    <row r="41" spans="2:10" ht="18" customHeight="1" hidden="1">
      <c r="B41" s="65"/>
      <c r="C41" s="66"/>
      <c r="D41" s="66"/>
      <c r="E41" s="83">
        <v>3</v>
      </c>
      <c r="F41" s="84" t="s">
        <v>68</v>
      </c>
      <c r="G41" s="98"/>
      <c r="H41" s="98"/>
      <c r="I41" s="98"/>
      <c r="J41" s="205" t="e">
        <f>#REF!-H41</f>
        <v>#REF!</v>
      </c>
    </row>
    <row r="42" spans="2:10" ht="18" customHeight="1" hidden="1">
      <c r="B42" s="91"/>
      <c r="C42" s="92"/>
      <c r="D42" s="92">
        <v>4</v>
      </c>
      <c r="E42" s="93"/>
      <c r="F42" s="94" t="s">
        <v>69</v>
      </c>
      <c r="G42" s="95"/>
      <c r="H42" s="95"/>
      <c r="I42" s="95"/>
      <c r="J42" s="205" t="e">
        <f>#REF!-H42</f>
        <v>#REF!</v>
      </c>
    </row>
    <row r="43" spans="2:10" ht="18" customHeight="1" hidden="1">
      <c r="B43" s="65"/>
      <c r="C43" s="66"/>
      <c r="D43" s="66"/>
      <c r="E43" s="83">
        <v>1</v>
      </c>
      <c r="F43" s="84" t="s">
        <v>70</v>
      </c>
      <c r="G43" s="85"/>
      <c r="H43" s="85"/>
      <c r="I43" s="85"/>
      <c r="J43" s="205" t="e">
        <f>#REF!-H43</f>
        <v>#REF!</v>
      </c>
    </row>
    <row r="44" spans="2:10" ht="18" customHeight="1" hidden="1">
      <c r="B44" s="65"/>
      <c r="C44" s="66"/>
      <c r="D44" s="66"/>
      <c r="E44" s="83">
        <v>2</v>
      </c>
      <c r="F44" s="84" t="s">
        <v>71</v>
      </c>
      <c r="G44" s="85"/>
      <c r="H44" s="85"/>
      <c r="I44" s="85"/>
      <c r="J44" s="205" t="e">
        <f>#REF!-H44</f>
        <v>#REF!</v>
      </c>
    </row>
    <row r="45" spans="2:10" ht="18" customHeight="1" hidden="1">
      <c r="B45" s="65"/>
      <c r="C45" s="66"/>
      <c r="D45" s="66"/>
      <c r="E45" s="83">
        <v>3</v>
      </c>
      <c r="F45" s="84" t="s">
        <v>72</v>
      </c>
      <c r="G45" s="85"/>
      <c r="H45" s="85"/>
      <c r="I45" s="85"/>
      <c r="J45" s="205" t="e">
        <f>#REF!-H45</f>
        <v>#REF!</v>
      </c>
    </row>
    <row r="46" spans="2:10" ht="18" customHeight="1" hidden="1">
      <c r="B46" s="65"/>
      <c r="C46" s="66"/>
      <c r="D46" s="66"/>
      <c r="E46" s="83">
        <v>4</v>
      </c>
      <c r="F46" s="84" t="s">
        <v>73</v>
      </c>
      <c r="G46" s="85"/>
      <c r="H46" s="85"/>
      <c r="I46" s="85"/>
      <c r="J46" s="205" t="e">
        <f>#REF!-H46</f>
        <v>#REF!</v>
      </c>
    </row>
    <row r="47" spans="2:10" ht="18" customHeight="1" hidden="1">
      <c r="B47" s="65"/>
      <c r="C47" s="66"/>
      <c r="D47" s="66"/>
      <c r="E47" s="83">
        <v>90</v>
      </c>
      <c r="F47" s="84" t="s">
        <v>74</v>
      </c>
      <c r="G47" s="85"/>
      <c r="H47" s="85"/>
      <c r="I47" s="85"/>
      <c r="J47" s="205" t="e">
        <f>#REF!-H47</f>
        <v>#REF!</v>
      </c>
    </row>
    <row r="48" spans="2:10" ht="18" customHeight="1" hidden="1">
      <c r="B48" s="65"/>
      <c r="C48" s="66"/>
      <c r="D48" s="66"/>
      <c r="E48" s="83">
        <v>3</v>
      </c>
      <c r="F48" s="84" t="s">
        <v>75</v>
      </c>
      <c r="G48" s="85"/>
      <c r="H48" s="85"/>
      <c r="I48" s="85"/>
      <c r="J48" s="205" t="e">
        <f>#REF!-H48</f>
        <v>#REF!</v>
      </c>
    </row>
    <row r="49" spans="2:10" ht="0.75" customHeight="1">
      <c r="B49" s="65"/>
      <c r="C49" s="66"/>
      <c r="D49" s="66"/>
      <c r="E49" s="83">
        <v>90</v>
      </c>
      <c r="F49" s="84" t="s">
        <v>76</v>
      </c>
      <c r="G49" s="85"/>
      <c r="H49" s="85"/>
      <c r="I49" s="85"/>
      <c r="J49" s="205" t="e">
        <f>#REF!-H49</f>
        <v>#REF!</v>
      </c>
    </row>
    <row r="51" ht="60">
      <c r="I51" s="192" t="s">
        <v>197</v>
      </c>
    </row>
  </sheetData>
  <sheetProtection/>
  <mergeCells count="9">
    <mergeCell ref="K5:K6"/>
    <mergeCell ref="B2:K2"/>
    <mergeCell ref="B3:K3"/>
    <mergeCell ref="I5:I6"/>
    <mergeCell ref="J5:J6"/>
    <mergeCell ref="B5:E5"/>
    <mergeCell ref="F5:F6"/>
    <mergeCell ref="G5:G6"/>
    <mergeCell ref="H5:H6"/>
  </mergeCells>
  <printOptions/>
  <pageMargins left="0.7480314960629921" right="0.7480314960629921" top="0.984251968503937" bottom="0.8267716535433072" header="0.5118110236220472" footer="0.5118110236220472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130.7109375" style="42" customWidth="1"/>
    <col min="2" max="16384" width="9.140625" style="42" customWidth="1"/>
  </cols>
  <sheetData>
    <row r="1" spans="1:2" ht="12.75">
      <c r="A1" s="38"/>
      <c r="B1" s="50"/>
    </row>
    <row r="2" ht="12.75">
      <c r="A2" s="38"/>
    </row>
    <row r="12" ht="20.25">
      <c r="A12" s="43"/>
    </row>
    <row r="13" ht="33">
      <c r="A13" s="40" t="s">
        <v>30</v>
      </c>
    </row>
    <row r="14" ht="33">
      <c r="A14" s="40"/>
    </row>
    <row r="15" ht="33">
      <c r="A15" s="40" t="s">
        <v>31</v>
      </c>
    </row>
    <row r="16" ht="33">
      <c r="A16" s="40"/>
    </row>
    <row r="17" ht="22.5">
      <c r="A17" s="49" t="s">
        <v>26</v>
      </c>
    </row>
    <row r="18" ht="23.25">
      <c r="A18" s="54"/>
    </row>
    <row r="19" ht="23.25">
      <c r="A19" s="48"/>
    </row>
    <row r="20" ht="23.25">
      <c r="A20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M27"/>
  <sheetViews>
    <sheetView showGridLines="0" tabSelected="1" workbookViewId="0" topLeftCell="A10">
      <selection activeCell="M20" sqref="M20"/>
    </sheetView>
  </sheetViews>
  <sheetFormatPr defaultColWidth="9.140625" defaultRowHeight="12.75"/>
  <cols>
    <col min="1" max="1" width="6.140625" style="1" customWidth="1"/>
    <col min="2" max="2" width="3.140625" style="1" customWidth="1"/>
    <col min="3" max="3" width="3.28125" style="1" customWidth="1"/>
    <col min="4" max="4" width="3.140625" style="1" customWidth="1"/>
    <col min="5" max="5" width="3.28125" style="1" customWidth="1"/>
    <col min="6" max="6" width="3.140625" style="1" customWidth="1"/>
    <col min="7" max="7" width="5.140625" style="1" customWidth="1"/>
    <col min="8" max="9" width="4.7109375" style="1" customWidth="1"/>
    <col min="10" max="10" width="60.421875" style="1" customWidth="1"/>
    <col min="11" max="11" width="12.421875" style="1" customWidth="1"/>
    <col min="12" max="12" width="13.7109375" style="1" customWidth="1"/>
    <col min="13" max="13" width="14.421875" style="1" customWidth="1"/>
    <col min="14" max="16384" width="9.140625" style="1" customWidth="1"/>
  </cols>
  <sheetData>
    <row r="1" spans="4:13" ht="16.5" thickBot="1"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2:13" ht="15.75">
      <c r="B2" s="273" t="s">
        <v>22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5"/>
    </row>
    <row r="3" spans="2:13" ht="16.5" thickBot="1">
      <c r="B3" s="278" t="s">
        <v>26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</row>
    <row r="4" spans="4:13" ht="16.5" thickBot="1"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 customHeight="1">
      <c r="A5" s="3"/>
      <c r="B5" s="282" t="s">
        <v>11</v>
      </c>
      <c r="C5" s="266"/>
      <c r="D5" s="264" t="s">
        <v>12</v>
      </c>
      <c r="E5" s="265"/>
      <c r="F5" s="266"/>
      <c r="G5" s="276" t="s">
        <v>187</v>
      </c>
      <c r="H5" s="255" t="s">
        <v>13</v>
      </c>
      <c r="I5" s="256"/>
      <c r="J5" s="261" t="s">
        <v>1</v>
      </c>
      <c r="K5" s="261" t="s">
        <v>9</v>
      </c>
      <c r="L5" s="288" t="s">
        <v>123</v>
      </c>
      <c r="M5" s="285" t="s">
        <v>2</v>
      </c>
    </row>
    <row r="6" spans="1:13" ht="12.75">
      <c r="A6" s="3"/>
      <c r="B6" s="283"/>
      <c r="C6" s="269"/>
      <c r="D6" s="267"/>
      <c r="E6" s="268"/>
      <c r="F6" s="269"/>
      <c r="G6" s="277"/>
      <c r="H6" s="257"/>
      <c r="I6" s="258"/>
      <c r="J6" s="262"/>
      <c r="K6" s="262"/>
      <c r="L6" s="289"/>
      <c r="M6" s="286"/>
    </row>
    <row r="7" spans="1:13" ht="12.75">
      <c r="A7" s="3"/>
      <c r="B7" s="283"/>
      <c r="C7" s="269"/>
      <c r="D7" s="267"/>
      <c r="E7" s="268"/>
      <c r="F7" s="269"/>
      <c r="G7" s="277"/>
      <c r="H7" s="257"/>
      <c r="I7" s="258"/>
      <c r="J7" s="262"/>
      <c r="K7" s="262"/>
      <c r="L7" s="289"/>
      <c r="M7" s="286"/>
    </row>
    <row r="8" spans="1:13" ht="23.25" customHeight="1">
      <c r="A8" s="3"/>
      <c r="B8" s="283"/>
      <c r="C8" s="269"/>
      <c r="D8" s="267"/>
      <c r="E8" s="268"/>
      <c r="F8" s="269"/>
      <c r="G8" s="277"/>
      <c r="H8" s="259"/>
      <c r="I8" s="260"/>
      <c r="J8" s="262"/>
      <c r="K8" s="262"/>
      <c r="L8" s="289"/>
      <c r="M8" s="286"/>
    </row>
    <row r="9" spans="1:13" ht="19.5" customHeight="1">
      <c r="A9" s="3"/>
      <c r="B9" s="284"/>
      <c r="C9" s="272"/>
      <c r="D9" s="270"/>
      <c r="E9" s="271"/>
      <c r="F9" s="272"/>
      <c r="G9" s="147"/>
      <c r="H9" s="4">
        <v>2019</v>
      </c>
      <c r="I9" s="4">
        <v>2020</v>
      </c>
      <c r="J9" s="263"/>
      <c r="K9" s="263"/>
      <c r="L9" s="289"/>
      <c r="M9" s="287"/>
    </row>
    <row r="10" spans="1:13" s="10" customFormat="1" ht="18.75" customHeight="1">
      <c r="A10" s="5"/>
      <c r="B10" s="99">
        <v>43</v>
      </c>
      <c r="C10" s="25"/>
      <c r="D10" s="26"/>
      <c r="E10" s="26"/>
      <c r="F10" s="26"/>
      <c r="G10" s="26"/>
      <c r="H10" s="6"/>
      <c r="I10" s="6"/>
      <c r="J10" s="7" t="s">
        <v>143</v>
      </c>
      <c r="K10" s="8"/>
      <c r="L10" s="9"/>
      <c r="M10" s="100"/>
    </row>
    <row r="11" spans="1:13" s="10" customFormat="1" ht="18.75" customHeight="1">
      <c r="A11" s="5"/>
      <c r="B11" s="101"/>
      <c r="C11" s="11"/>
      <c r="D11" s="12" t="s">
        <v>0</v>
      </c>
      <c r="E11" s="12"/>
      <c r="F11" s="12"/>
      <c r="G11" s="12"/>
      <c r="H11" s="13"/>
      <c r="I11" s="13"/>
      <c r="J11" s="14" t="s">
        <v>78</v>
      </c>
      <c r="K11" s="15"/>
      <c r="L11" s="16"/>
      <c r="M11" s="102"/>
    </row>
    <row r="12" spans="1:13" ht="18.75" customHeight="1">
      <c r="A12" s="3"/>
      <c r="B12" s="103"/>
      <c r="C12" s="17"/>
      <c r="D12" s="17"/>
      <c r="E12" s="12" t="s">
        <v>186</v>
      </c>
      <c r="F12" s="17"/>
      <c r="G12" s="17"/>
      <c r="H12" s="13"/>
      <c r="I12" s="20"/>
      <c r="J12" s="18" t="s">
        <v>79</v>
      </c>
      <c r="K12" s="15"/>
      <c r="L12" s="19"/>
      <c r="M12" s="104"/>
    </row>
    <row r="13" spans="1:13" ht="18.75" customHeight="1">
      <c r="A13" s="3"/>
      <c r="B13" s="103"/>
      <c r="C13" s="17"/>
      <c r="D13" s="17"/>
      <c r="E13" s="17"/>
      <c r="F13" s="12">
        <v>9</v>
      </c>
      <c r="G13" s="12"/>
      <c r="H13" s="13"/>
      <c r="I13" s="13"/>
      <c r="J13" s="18" t="s">
        <v>150</v>
      </c>
      <c r="K13" s="15"/>
      <c r="L13" s="16"/>
      <c r="M13" s="104"/>
    </row>
    <row r="14" spans="1:13" ht="18.75" customHeight="1">
      <c r="A14" s="3"/>
      <c r="B14" s="103"/>
      <c r="C14" s="17"/>
      <c r="D14" s="17"/>
      <c r="E14" s="17"/>
      <c r="F14" s="17"/>
      <c r="G14" s="165" t="s">
        <v>160</v>
      </c>
      <c r="H14" s="13"/>
      <c r="I14" s="13"/>
      <c r="J14" s="14" t="s">
        <v>80</v>
      </c>
      <c r="K14" s="131"/>
      <c r="L14" s="131"/>
      <c r="M14" s="137"/>
    </row>
    <row r="15" spans="1:13" ht="18.75" customHeight="1">
      <c r="A15" s="3"/>
      <c r="B15" s="103"/>
      <c r="C15" s="17"/>
      <c r="D15" s="17"/>
      <c r="E15" s="17"/>
      <c r="F15" s="17"/>
      <c r="G15" s="17"/>
      <c r="H15" s="13"/>
      <c r="I15" s="13"/>
      <c r="J15" s="15"/>
      <c r="K15" s="131"/>
      <c r="L15" s="131"/>
      <c r="M15" s="137"/>
    </row>
    <row r="16" spans="1:13" ht="18.75" customHeight="1">
      <c r="A16" s="3"/>
      <c r="B16" s="103"/>
      <c r="C16" s="17"/>
      <c r="D16" s="17"/>
      <c r="E16" s="17"/>
      <c r="F16" s="17"/>
      <c r="G16" s="17"/>
      <c r="H16" s="13"/>
      <c r="I16" s="13"/>
      <c r="J16" s="18" t="s">
        <v>5</v>
      </c>
      <c r="K16" s="15"/>
      <c r="L16" s="16"/>
      <c r="M16" s="104"/>
    </row>
    <row r="17" spans="1:13" ht="18.75" customHeight="1">
      <c r="A17" s="3"/>
      <c r="B17" s="103"/>
      <c r="C17" s="17"/>
      <c r="D17" s="17"/>
      <c r="E17" s="17"/>
      <c r="F17" s="17"/>
      <c r="G17" s="17"/>
      <c r="H17" s="213" t="s">
        <v>203</v>
      </c>
      <c r="I17" s="13">
        <v>1</v>
      </c>
      <c r="J17" s="15" t="s">
        <v>8</v>
      </c>
      <c r="K17" s="131" t="s">
        <v>127</v>
      </c>
      <c r="L17" s="131" t="s">
        <v>131</v>
      </c>
      <c r="M17" s="218" t="s">
        <v>149</v>
      </c>
    </row>
    <row r="18" spans="1:13" ht="18.75" customHeight="1">
      <c r="A18" s="3"/>
      <c r="B18" s="103"/>
      <c r="C18" s="17"/>
      <c r="D18" s="17"/>
      <c r="E18" s="17"/>
      <c r="F18" s="17"/>
      <c r="G18" s="17"/>
      <c r="H18" s="213" t="s">
        <v>203</v>
      </c>
      <c r="I18" s="13">
        <v>3</v>
      </c>
      <c r="J18" s="136" t="s">
        <v>145</v>
      </c>
      <c r="K18" s="131" t="s">
        <v>126</v>
      </c>
      <c r="L18" s="131" t="s">
        <v>130</v>
      </c>
      <c r="M18" s="218" t="s">
        <v>209</v>
      </c>
    </row>
    <row r="19" spans="1:13" ht="18.75" customHeight="1">
      <c r="A19" s="3"/>
      <c r="B19" s="103"/>
      <c r="C19" s="17"/>
      <c r="D19" s="17"/>
      <c r="E19" s="17"/>
      <c r="F19" s="17"/>
      <c r="G19" s="17"/>
      <c r="H19" s="213" t="s">
        <v>203</v>
      </c>
      <c r="I19" s="13">
        <v>1</v>
      </c>
      <c r="J19" s="136" t="s">
        <v>146</v>
      </c>
      <c r="K19" s="131" t="s">
        <v>126</v>
      </c>
      <c r="L19" s="131" t="s">
        <v>130</v>
      </c>
      <c r="M19" s="218" t="s">
        <v>149</v>
      </c>
    </row>
    <row r="20" spans="1:13" ht="18.75" customHeight="1">
      <c r="A20" s="3"/>
      <c r="B20" s="103"/>
      <c r="C20" s="17"/>
      <c r="D20" s="17"/>
      <c r="E20" s="17"/>
      <c r="F20" s="17"/>
      <c r="G20" s="17"/>
      <c r="H20" s="213" t="s">
        <v>203</v>
      </c>
      <c r="I20" s="13">
        <v>2</v>
      </c>
      <c r="J20" s="136" t="s">
        <v>147</v>
      </c>
      <c r="K20" s="131" t="s">
        <v>126</v>
      </c>
      <c r="L20" s="131" t="s">
        <v>130</v>
      </c>
      <c r="M20" s="218" t="s">
        <v>210</v>
      </c>
    </row>
    <row r="21" spans="1:13" ht="18.75" customHeight="1">
      <c r="A21" s="3"/>
      <c r="B21" s="103"/>
      <c r="C21" s="17"/>
      <c r="D21" s="17"/>
      <c r="E21" s="17"/>
      <c r="F21" s="17"/>
      <c r="G21" s="17"/>
      <c r="H21" s="213" t="s">
        <v>203</v>
      </c>
      <c r="I21" s="13">
        <v>1</v>
      </c>
      <c r="J21" s="15" t="s">
        <v>6</v>
      </c>
      <c r="K21" s="131" t="s">
        <v>126</v>
      </c>
      <c r="L21" s="131" t="s">
        <v>130</v>
      </c>
      <c r="M21" s="218" t="s">
        <v>149</v>
      </c>
    </row>
    <row r="22" spans="1:13" ht="18.75" customHeight="1">
      <c r="A22" s="3"/>
      <c r="B22" s="103"/>
      <c r="C22" s="17"/>
      <c r="D22" s="17"/>
      <c r="E22" s="17"/>
      <c r="F22" s="17"/>
      <c r="G22" s="17"/>
      <c r="H22" s="213" t="s">
        <v>203</v>
      </c>
      <c r="I22" s="13">
        <v>1</v>
      </c>
      <c r="J22" s="15" t="s">
        <v>7</v>
      </c>
      <c r="K22" s="131" t="s">
        <v>125</v>
      </c>
      <c r="L22" s="131" t="s">
        <v>129</v>
      </c>
      <c r="M22" s="218" t="s">
        <v>149</v>
      </c>
    </row>
    <row r="23" spans="1:13" ht="18.75" customHeight="1">
      <c r="A23" s="3"/>
      <c r="B23" s="103"/>
      <c r="C23" s="17"/>
      <c r="D23" s="17"/>
      <c r="E23" s="17"/>
      <c r="F23" s="17"/>
      <c r="G23" s="17"/>
      <c r="H23" s="213" t="s">
        <v>203</v>
      </c>
      <c r="I23" s="13">
        <v>1</v>
      </c>
      <c r="J23" s="15" t="s">
        <v>20</v>
      </c>
      <c r="K23" s="131" t="s">
        <v>124</v>
      </c>
      <c r="L23" s="197" t="s">
        <v>128</v>
      </c>
      <c r="M23" s="218" t="s">
        <v>149</v>
      </c>
    </row>
    <row r="24" spans="1:13" ht="18.75" customHeight="1">
      <c r="A24" s="3"/>
      <c r="B24" s="103"/>
      <c r="C24" s="17"/>
      <c r="D24" s="17"/>
      <c r="E24" s="17"/>
      <c r="F24" s="17"/>
      <c r="G24" s="17"/>
      <c r="H24" s="13"/>
      <c r="I24" s="13"/>
      <c r="J24" s="18"/>
      <c r="K24" s="15"/>
      <c r="L24" s="16"/>
      <c r="M24" s="104"/>
    </row>
    <row r="25" spans="1:13" ht="18.75" customHeight="1" thickBot="1">
      <c r="A25" s="3"/>
      <c r="B25" s="103"/>
      <c r="C25" s="17"/>
      <c r="D25" s="17"/>
      <c r="E25" s="17"/>
      <c r="F25" s="17"/>
      <c r="G25" s="17"/>
      <c r="H25" s="198" t="s">
        <v>203</v>
      </c>
      <c r="I25" s="24">
        <v>10</v>
      </c>
      <c r="J25" s="18" t="s">
        <v>10</v>
      </c>
      <c r="K25" s="13"/>
      <c r="L25" s="19"/>
      <c r="M25" s="104"/>
    </row>
    <row r="26" spans="1:13" ht="18.75" customHeight="1" thickTop="1">
      <c r="A26" s="3"/>
      <c r="B26" s="103"/>
      <c r="C26" s="17"/>
      <c r="D26" s="17"/>
      <c r="E26" s="17"/>
      <c r="F26" s="17"/>
      <c r="G26" s="17"/>
      <c r="H26" s="20"/>
      <c r="I26" s="20"/>
      <c r="J26" s="18"/>
      <c r="K26" s="13"/>
      <c r="L26" s="19"/>
      <c r="M26" s="104"/>
    </row>
    <row r="27" spans="1:13" ht="18.75" customHeight="1" thickBot="1">
      <c r="A27" s="3"/>
      <c r="B27" s="105"/>
      <c r="C27" s="106"/>
      <c r="D27" s="106"/>
      <c r="E27" s="106"/>
      <c r="F27" s="106"/>
      <c r="G27" s="106"/>
      <c r="H27" s="107"/>
      <c r="I27" s="107"/>
      <c r="J27" s="108"/>
      <c r="K27" s="109"/>
      <c r="L27" s="109"/>
      <c r="M27" s="110"/>
    </row>
  </sheetData>
  <sheetProtection/>
  <mergeCells count="11">
    <mergeCell ref="D1:M1"/>
    <mergeCell ref="K5:K9"/>
    <mergeCell ref="B5:C9"/>
    <mergeCell ref="M5:M9"/>
    <mergeCell ref="L5:L9"/>
    <mergeCell ref="H5:I8"/>
    <mergeCell ref="J5:J9"/>
    <mergeCell ref="D5:F9"/>
    <mergeCell ref="B2:M2"/>
    <mergeCell ref="G5:G8"/>
    <mergeCell ref="B3:M3"/>
  </mergeCells>
  <printOptions/>
  <pageMargins left="0.5511811023622047" right="0.1968503937007874" top="0.8661417322834646" bottom="0.5118110236220472" header="0.2362204724409449" footer="0.3937007874015748"/>
  <pageSetup firstPageNumber="9" useFirstPageNumber="1" fitToHeight="0" fitToWidth="1" horizontalDpi="600" verticalDpi="600" orientation="landscape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130.7109375" style="42" customWidth="1"/>
    <col min="2" max="16384" width="9.140625" style="42" customWidth="1"/>
  </cols>
  <sheetData>
    <row r="1" ht="12.75">
      <c r="A1" s="38"/>
    </row>
    <row r="2" ht="12.75">
      <c r="A2" s="38"/>
    </row>
    <row r="12" ht="33.75">
      <c r="A12" s="55"/>
    </row>
    <row r="13" ht="33">
      <c r="A13" s="40" t="s">
        <v>32</v>
      </c>
    </row>
    <row r="14" ht="33">
      <c r="A14" s="40"/>
    </row>
    <row r="15" ht="33">
      <c r="A15" s="40" t="s">
        <v>33</v>
      </c>
    </row>
    <row r="16" ht="33.75">
      <c r="A16" s="55"/>
    </row>
    <row r="17" s="46" customFormat="1" ht="22.5">
      <c r="A17" s="49" t="s">
        <v>26</v>
      </c>
    </row>
    <row r="18" ht="33.75">
      <c r="A18" s="55"/>
    </row>
    <row r="19" ht="23.25">
      <c r="A19" s="48"/>
    </row>
    <row r="20" ht="23.25">
      <c r="A20" s="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M171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7109375" style="1" customWidth="1"/>
    <col min="4" max="4" width="28.8515625" style="1" bestFit="1" customWidth="1"/>
    <col min="5" max="5" width="9.140625" style="1" customWidth="1"/>
    <col min="6" max="6" width="6.7109375" style="1" customWidth="1"/>
    <col min="7" max="7" width="14.140625" style="1" customWidth="1"/>
    <col min="8" max="9" width="9.140625" style="1" customWidth="1"/>
    <col min="10" max="10" width="27.8515625" style="1" bestFit="1" customWidth="1"/>
    <col min="11" max="11" width="4.7109375" style="2" customWidth="1"/>
    <col min="12" max="16384" width="9.140625" style="1" customWidth="1"/>
  </cols>
  <sheetData>
    <row r="1" spans="2:13" ht="16.5" thickBot="1">
      <c r="B1" s="36"/>
      <c r="C1" s="36"/>
      <c r="D1" s="37"/>
      <c r="E1" s="36"/>
      <c r="F1" s="36"/>
      <c r="G1" s="36"/>
      <c r="H1" s="36"/>
      <c r="I1" s="36"/>
      <c r="J1" s="36"/>
      <c r="M1" s="30"/>
    </row>
    <row r="2" spans="2:10" ht="15.75">
      <c r="B2" s="292" t="s">
        <v>121</v>
      </c>
      <c r="C2" s="293"/>
      <c r="D2" s="293"/>
      <c r="E2" s="293"/>
      <c r="F2" s="293"/>
      <c r="G2" s="293"/>
      <c r="H2" s="293"/>
      <c r="I2" s="293"/>
      <c r="J2" s="294"/>
    </row>
    <row r="3" spans="1:10" ht="16.5" thickBot="1">
      <c r="A3" s="31" t="s">
        <v>21</v>
      </c>
      <c r="B3" s="278" t="s">
        <v>26</v>
      </c>
      <c r="C3" s="279"/>
      <c r="D3" s="279"/>
      <c r="E3" s="279"/>
      <c r="F3" s="279"/>
      <c r="G3" s="279"/>
      <c r="H3" s="279"/>
      <c r="I3" s="279"/>
      <c r="J3" s="280"/>
    </row>
    <row r="4" spans="2:10" ht="13.5" thickBot="1">
      <c r="B4" s="35"/>
      <c r="C4" s="2"/>
      <c r="D4" s="2"/>
      <c r="E4" s="2"/>
      <c r="F4" s="2"/>
      <c r="G4" s="2"/>
      <c r="H4" s="2"/>
      <c r="I4" s="2"/>
      <c r="J4" s="2"/>
    </row>
    <row r="5" spans="1:10" ht="15" customHeight="1">
      <c r="A5" s="3"/>
      <c r="B5" s="297" t="s">
        <v>14</v>
      </c>
      <c r="C5" s="298"/>
      <c r="D5" s="299" t="s">
        <v>15</v>
      </c>
      <c r="E5" s="290" t="s">
        <v>16</v>
      </c>
      <c r="F5" s="290" t="s">
        <v>141</v>
      </c>
      <c r="G5" s="290" t="s">
        <v>142</v>
      </c>
      <c r="H5" s="290" t="s">
        <v>17</v>
      </c>
      <c r="I5" s="290" t="s">
        <v>18</v>
      </c>
      <c r="J5" s="295" t="s">
        <v>19</v>
      </c>
    </row>
    <row r="6" spans="1:10" ht="13.5" customHeight="1">
      <c r="A6" s="3"/>
      <c r="B6" s="111" t="s">
        <v>3</v>
      </c>
      <c r="C6" s="27" t="s">
        <v>4</v>
      </c>
      <c r="D6" s="300"/>
      <c r="E6" s="291"/>
      <c r="F6" s="291"/>
      <c r="G6" s="291"/>
      <c r="H6" s="291"/>
      <c r="I6" s="291"/>
      <c r="J6" s="296"/>
    </row>
    <row r="7" spans="1:10" ht="12.75">
      <c r="A7" s="3"/>
      <c r="B7" s="112">
        <v>43</v>
      </c>
      <c r="C7" s="13"/>
      <c r="D7" s="18" t="s">
        <v>137</v>
      </c>
      <c r="E7" s="20"/>
      <c r="F7" s="20"/>
      <c r="G7" s="20"/>
      <c r="H7" s="20"/>
      <c r="I7" s="20"/>
      <c r="J7" s="113"/>
    </row>
    <row r="8" spans="1:10" ht="12.75">
      <c r="A8" s="3"/>
      <c r="B8" s="114"/>
      <c r="C8" s="15"/>
      <c r="D8" s="21"/>
      <c r="E8" s="13"/>
      <c r="F8" s="13"/>
      <c r="G8" s="13"/>
      <c r="H8" s="13"/>
      <c r="I8" s="13"/>
      <c r="J8" s="104"/>
    </row>
    <row r="9" spans="1:10" ht="12.75">
      <c r="A9" s="3"/>
      <c r="B9" s="115"/>
      <c r="C9" s="13"/>
      <c r="D9" s="18"/>
      <c r="E9" s="134"/>
      <c r="F9" s="13"/>
      <c r="G9" s="134"/>
      <c r="H9" s="134"/>
      <c r="I9" s="133"/>
      <c r="J9" s="104"/>
    </row>
    <row r="10" spans="1:10" ht="12.75">
      <c r="A10" s="3"/>
      <c r="B10" s="115"/>
      <c r="C10" s="13"/>
      <c r="D10" s="18" t="s">
        <v>206</v>
      </c>
      <c r="E10" s="134"/>
      <c r="F10" s="13"/>
      <c r="G10" s="134"/>
      <c r="H10" s="134"/>
      <c r="I10" s="133"/>
      <c r="J10" s="104"/>
    </row>
    <row r="11" spans="1:10" ht="12.75">
      <c r="A11" s="3"/>
      <c r="B11" s="115"/>
      <c r="C11" s="13"/>
      <c r="D11" s="15"/>
      <c r="E11" s="13"/>
      <c r="F11" s="13"/>
      <c r="G11" s="13"/>
      <c r="H11" s="134"/>
      <c r="I11" s="13"/>
      <c r="J11" s="104"/>
    </row>
    <row r="12" spans="1:10" ht="12.75">
      <c r="A12" s="3"/>
      <c r="B12" s="115"/>
      <c r="C12" s="13"/>
      <c r="D12" s="15"/>
      <c r="E12" s="13"/>
      <c r="F12" s="13"/>
      <c r="G12" s="13"/>
      <c r="H12" s="135"/>
      <c r="I12" s="13"/>
      <c r="J12" s="104"/>
    </row>
    <row r="13" spans="1:10" ht="12.75">
      <c r="A13" s="3"/>
      <c r="B13" s="115"/>
      <c r="C13" s="13"/>
      <c r="D13" s="15"/>
      <c r="E13" s="13"/>
      <c r="F13" s="13"/>
      <c r="G13" s="13"/>
      <c r="H13" s="13"/>
      <c r="I13" s="13"/>
      <c r="J13" s="104"/>
    </row>
    <row r="14" spans="1:10" ht="12.75">
      <c r="A14" s="3"/>
      <c r="B14" s="115"/>
      <c r="C14" s="13"/>
      <c r="D14" s="15"/>
      <c r="E14" s="13"/>
      <c r="F14" s="13"/>
      <c r="G14" s="13"/>
      <c r="H14" s="13"/>
      <c r="I14" s="13"/>
      <c r="J14" s="104"/>
    </row>
    <row r="15" spans="1:10" ht="12.75">
      <c r="A15" s="3"/>
      <c r="B15" s="115"/>
      <c r="C15" s="13"/>
      <c r="D15" s="15"/>
      <c r="E15" s="13"/>
      <c r="F15" s="13"/>
      <c r="G15" s="13"/>
      <c r="H15" s="13"/>
      <c r="I15" s="13"/>
      <c r="J15" s="104"/>
    </row>
    <row r="16" spans="1:10" ht="12.75">
      <c r="A16" s="3"/>
      <c r="B16" s="115"/>
      <c r="C16" s="13"/>
      <c r="D16" s="15"/>
      <c r="E16" s="13"/>
      <c r="F16" s="13"/>
      <c r="G16" s="13"/>
      <c r="H16" s="13"/>
      <c r="I16" s="13"/>
      <c r="J16" s="104"/>
    </row>
    <row r="17" spans="1:10" ht="12.75">
      <c r="A17" s="3"/>
      <c r="B17" s="115"/>
      <c r="C17" s="13"/>
      <c r="D17" s="15"/>
      <c r="E17" s="13"/>
      <c r="F17" s="13"/>
      <c r="G17" s="13"/>
      <c r="H17" s="13"/>
      <c r="I17" s="13"/>
      <c r="J17" s="104"/>
    </row>
    <row r="18" spans="1:10" ht="12.75">
      <c r="A18" s="3"/>
      <c r="B18" s="115"/>
      <c r="C18" s="13"/>
      <c r="D18" s="15"/>
      <c r="E18" s="13"/>
      <c r="F18" s="13"/>
      <c r="G18" s="13"/>
      <c r="H18" s="13"/>
      <c r="I18" s="13"/>
      <c r="J18" s="104"/>
    </row>
    <row r="19" spans="1:10" ht="12.75">
      <c r="A19" s="3"/>
      <c r="B19" s="115"/>
      <c r="C19" s="13"/>
      <c r="D19" s="15"/>
      <c r="E19" s="13"/>
      <c r="F19" s="13"/>
      <c r="G19" s="13"/>
      <c r="H19" s="13"/>
      <c r="I19" s="13"/>
      <c r="J19" s="104"/>
    </row>
    <row r="20" spans="1:11" ht="12.75">
      <c r="A20" s="3"/>
      <c r="B20" s="115"/>
      <c r="C20" s="13"/>
      <c r="D20" s="15"/>
      <c r="E20" s="13"/>
      <c r="F20" s="13"/>
      <c r="G20" s="13"/>
      <c r="H20" s="13"/>
      <c r="I20" s="13"/>
      <c r="J20" s="104"/>
      <c r="K20" s="23"/>
    </row>
    <row r="21" spans="1:10" ht="12.75">
      <c r="A21" s="3"/>
      <c r="B21" s="115"/>
      <c r="C21" s="13"/>
      <c r="D21" s="15"/>
      <c r="E21" s="13"/>
      <c r="F21" s="13"/>
      <c r="G21" s="13"/>
      <c r="H21" s="13"/>
      <c r="I21" s="13"/>
      <c r="J21" s="104"/>
    </row>
    <row r="22" spans="1:10" ht="12.75">
      <c r="A22" s="3"/>
      <c r="B22" s="115"/>
      <c r="C22" s="13"/>
      <c r="D22" s="15"/>
      <c r="E22" s="28"/>
      <c r="F22" s="28"/>
      <c r="G22" s="28"/>
      <c r="H22" s="28"/>
      <c r="I22" s="28"/>
      <c r="J22" s="116"/>
    </row>
    <row r="23" spans="1:10" ht="12.75">
      <c r="A23" s="3"/>
      <c r="B23" s="115"/>
      <c r="C23" s="13"/>
      <c r="D23" s="15"/>
      <c r="E23" s="29"/>
      <c r="F23" s="29"/>
      <c r="G23" s="29"/>
      <c r="H23" s="29"/>
      <c r="I23" s="29"/>
      <c r="J23" s="117"/>
    </row>
    <row r="24" spans="1:10" ht="12.75">
      <c r="A24" s="3"/>
      <c r="B24" s="115"/>
      <c r="C24" s="13"/>
      <c r="D24" s="15"/>
      <c r="E24" s="29"/>
      <c r="F24" s="29"/>
      <c r="G24" s="29"/>
      <c r="H24" s="29"/>
      <c r="I24" s="29"/>
      <c r="J24" s="117"/>
    </row>
    <row r="25" spans="1:10" ht="12.75">
      <c r="A25" s="3"/>
      <c r="B25" s="115"/>
      <c r="C25" s="13"/>
      <c r="D25" s="15"/>
      <c r="E25" s="29"/>
      <c r="F25" s="29"/>
      <c r="G25" s="29"/>
      <c r="H25" s="29"/>
      <c r="I25" s="29"/>
      <c r="J25" s="117"/>
    </row>
    <row r="26" spans="1:10" ht="12.75">
      <c r="A26" s="3"/>
      <c r="B26" s="115"/>
      <c r="C26" s="13"/>
      <c r="D26" s="15"/>
      <c r="E26" s="13"/>
      <c r="F26" s="13"/>
      <c r="G26" s="13"/>
      <c r="H26" s="13"/>
      <c r="I26" s="13"/>
      <c r="J26" s="104"/>
    </row>
    <row r="27" spans="1:10" ht="12.75">
      <c r="A27" s="3"/>
      <c r="B27" s="115"/>
      <c r="C27" s="13"/>
      <c r="D27" s="15"/>
      <c r="E27" s="13"/>
      <c r="F27" s="13"/>
      <c r="G27" s="13"/>
      <c r="H27" s="13"/>
      <c r="I27" s="13"/>
      <c r="J27" s="104"/>
    </row>
    <row r="28" spans="1:10" ht="12.75">
      <c r="A28" s="3"/>
      <c r="B28" s="115"/>
      <c r="C28" s="13"/>
      <c r="D28" s="15"/>
      <c r="E28" s="13"/>
      <c r="F28" s="13"/>
      <c r="G28" s="13"/>
      <c r="H28" s="13"/>
      <c r="I28" s="13"/>
      <c r="J28" s="104"/>
    </row>
    <row r="29" spans="1:10" ht="12.75">
      <c r="A29" s="3"/>
      <c r="B29" s="115"/>
      <c r="C29" s="13"/>
      <c r="D29" s="15"/>
      <c r="E29" s="13"/>
      <c r="F29" s="13"/>
      <c r="G29" s="13"/>
      <c r="H29" s="13"/>
      <c r="I29" s="13"/>
      <c r="J29" s="104"/>
    </row>
    <row r="30" spans="1:11" ht="12.75">
      <c r="A30" s="3"/>
      <c r="B30" s="115"/>
      <c r="C30" s="13"/>
      <c r="D30" s="15"/>
      <c r="E30" s="13"/>
      <c r="F30" s="13"/>
      <c r="G30" s="13"/>
      <c r="H30" s="13"/>
      <c r="I30" s="13"/>
      <c r="J30" s="104"/>
      <c r="K30" s="34"/>
    </row>
    <row r="31" spans="1:11" ht="12.75">
      <c r="A31" s="3"/>
      <c r="B31" s="115"/>
      <c r="C31" s="13"/>
      <c r="D31" s="15"/>
      <c r="E31" s="13"/>
      <c r="F31" s="13"/>
      <c r="G31" s="13"/>
      <c r="H31" s="13"/>
      <c r="I31" s="13"/>
      <c r="J31" s="104"/>
      <c r="K31" s="34"/>
    </row>
    <row r="32" spans="1:11" ht="12.75">
      <c r="A32" s="3"/>
      <c r="B32" s="115"/>
      <c r="C32" s="13"/>
      <c r="D32" s="15"/>
      <c r="E32" s="13"/>
      <c r="F32" s="13"/>
      <c r="G32" s="13"/>
      <c r="H32" s="13"/>
      <c r="I32" s="13"/>
      <c r="J32" s="104"/>
      <c r="K32" s="34"/>
    </row>
    <row r="33" spans="1:11" ht="13.5" thickBot="1">
      <c r="A33" s="3"/>
      <c r="B33" s="118"/>
      <c r="C33" s="119"/>
      <c r="D33" s="109"/>
      <c r="E33" s="119"/>
      <c r="F33" s="119"/>
      <c r="G33" s="119"/>
      <c r="H33" s="119"/>
      <c r="I33" s="119"/>
      <c r="J33" s="110"/>
      <c r="K33" s="34"/>
    </row>
    <row r="34" spans="1:11" ht="12.75">
      <c r="A34" s="3"/>
      <c r="B34" s="33"/>
      <c r="C34" s="33"/>
      <c r="D34" s="21"/>
      <c r="E34" s="33"/>
      <c r="F34" s="33"/>
      <c r="G34" s="33"/>
      <c r="H34" s="33"/>
      <c r="I34" s="33"/>
      <c r="J34" s="21"/>
      <c r="K34" s="34"/>
    </row>
    <row r="35" spans="1:10" ht="12.75">
      <c r="A35" s="3"/>
      <c r="B35" s="33"/>
      <c r="C35" s="33"/>
      <c r="D35" s="21"/>
      <c r="E35" s="33"/>
      <c r="F35" s="33"/>
      <c r="G35" s="33"/>
      <c r="H35" s="33"/>
      <c r="I35" s="33"/>
      <c r="J35" s="21"/>
    </row>
    <row r="36" spans="1:10" ht="12.75">
      <c r="A36" s="3"/>
      <c r="B36" s="33"/>
      <c r="C36" s="33"/>
      <c r="D36" s="21"/>
      <c r="E36" s="33"/>
      <c r="F36" s="33"/>
      <c r="G36" s="33"/>
      <c r="H36" s="33"/>
      <c r="I36" s="33"/>
      <c r="J36" s="21"/>
    </row>
    <row r="37" spans="1:10" ht="12.75">
      <c r="A37" s="3"/>
      <c r="B37" s="33"/>
      <c r="C37" s="33"/>
      <c r="D37" s="21"/>
      <c r="E37" s="33"/>
      <c r="F37" s="33"/>
      <c r="G37" s="33"/>
      <c r="H37" s="33"/>
      <c r="I37" s="33"/>
      <c r="J37" s="21"/>
    </row>
    <row r="38" spans="2:10" ht="12.75">
      <c r="B38" s="22"/>
      <c r="C38" s="22"/>
      <c r="D38" s="22"/>
      <c r="E38" s="22"/>
      <c r="F38" s="22"/>
      <c r="G38" s="22"/>
      <c r="H38" s="22"/>
      <c r="I38" s="22"/>
      <c r="J38" s="22"/>
    </row>
    <row r="39" spans="2:10" ht="12.75">
      <c r="B39" s="22"/>
      <c r="C39" s="22"/>
      <c r="D39" s="22"/>
      <c r="E39" s="22"/>
      <c r="F39" s="22"/>
      <c r="G39" s="22"/>
      <c r="H39" s="22"/>
      <c r="I39" s="22"/>
      <c r="J39" s="22"/>
    </row>
    <row r="40" spans="2:10" ht="12.75">
      <c r="B40" s="22"/>
      <c r="C40" s="22"/>
      <c r="D40" s="22"/>
      <c r="E40" s="22"/>
      <c r="F40" s="22"/>
      <c r="G40" s="22"/>
      <c r="H40" s="22"/>
      <c r="I40" s="22"/>
      <c r="J40" s="22"/>
    </row>
    <row r="41" spans="2:10" ht="12.75">
      <c r="B41" s="22"/>
      <c r="C41" s="22"/>
      <c r="D41" s="22"/>
      <c r="E41" s="22"/>
      <c r="F41" s="22"/>
      <c r="G41" s="22"/>
      <c r="H41" s="22"/>
      <c r="I41" s="22"/>
      <c r="J41" s="22"/>
    </row>
    <row r="42" spans="2:10" ht="12.75">
      <c r="B42" s="22"/>
      <c r="C42" s="22"/>
      <c r="D42" s="22"/>
      <c r="E42" s="22"/>
      <c r="F42" s="22"/>
      <c r="G42" s="22"/>
      <c r="H42" s="22"/>
      <c r="I42" s="22"/>
      <c r="J42" s="22"/>
    </row>
    <row r="43" spans="2:10" ht="12.75">
      <c r="B43" s="22"/>
      <c r="C43" s="22"/>
      <c r="D43" s="22"/>
      <c r="E43" s="22"/>
      <c r="F43" s="22"/>
      <c r="G43" s="22"/>
      <c r="H43" s="22"/>
      <c r="I43" s="22"/>
      <c r="J43" s="22"/>
    </row>
    <row r="44" spans="2:10" ht="12.75">
      <c r="B44" s="22"/>
      <c r="C44" s="22"/>
      <c r="D44" s="22"/>
      <c r="E44" s="22"/>
      <c r="F44" s="22"/>
      <c r="G44" s="22"/>
      <c r="H44" s="22"/>
      <c r="I44" s="22"/>
      <c r="J44" s="22"/>
    </row>
    <row r="45" spans="2:10" ht="12.75">
      <c r="B45" s="22"/>
      <c r="C45" s="22"/>
      <c r="D45" s="22"/>
      <c r="E45" s="22"/>
      <c r="F45" s="22"/>
      <c r="G45" s="22"/>
      <c r="H45" s="22"/>
      <c r="I45" s="22"/>
      <c r="J45" s="22"/>
    </row>
    <row r="46" spans="2:10" ht="12.75">
      <c r="B46" s="22"/>
      <c r="C46" s="22"/>
      <c r="D46" s="22"/>
      <c r="E46" s="22"/>
      <c r="F46" s="22"/>
      <c r="G46" s="22"/>
      <c r="H46" s="22"/>
      <c r="I46" s="22"/>
      <c r="J46" s="22"/>
    </row>
    <row r="47" spans="2:10" ht="12.75">
      <c r="B47" s="22"/>
      <c r="C47" s="22"/>
      <c r="D47" s="22"/>
      <c r="E47" s="22"/>
      <c r="F47" s="22"/>
      <c r="G47" s="22"/>
      <c r="H47" s="22"/>
      <c r="I47" s="22"/>
      <c r="J47" s="22"/>
    </row>
    <row r="48" spans="2:10" ht="12.75">
      <c r="B48" s="22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2"/>
      <c r="C49" s="22"/>
      <c r="D49" s="22"/>
      <c r="E49" s="22"/>
      <c r="F49" s="22"/>
      <c r="G49" s="22"/>
      <c r="H49" s="22"/>
      <c r="I49" s="22"/>
      <c r="J49" s="22"/>
    </row>
    <row r="50" spans="2:10" ht="12.75">
      <c r="B50" s="22"/>
      <c r="C50" s="22"/>
      <c r="D50" s="22"/>
      <c r="E50" s="22"/>
      <c r="F50" s="22"/>
      <c r="G50" s="22"/>
      <c r="H50" s="22"/>
      <c r="I50" s="22"/>
      <c r="J50" s="22"/>
    </row>
    <row r="51" spans="2:10" ht="12.75">
      <c r="B51" s="22"/>
      <c r="C51" s="22"/>
      <c r="D51" s="22"/>
      <c r="E51" s="22"/>
      <c r="F51" s="22"/>
      <c r="G51" s="22"/>
      <c r="H51" s="22"/>
      <c r="I51" s="22"/>
      <c r="J51" s="22"/>
    </row>
    <row r="52" spans="2:10" ht="12.75">
      <c r="B52" s="22"/>
      <c r="C52" s="22"/>
      <c r="D52" s="22"/>
      <c r="E52" s="22"/>
      <c r="F52" s="22"/>
      <c r="G52" s="22"/>
      <c r="H52" s="22"/>
      <c r="I52" s="22"/>
      <c r="J52" s="22"/>
    </row>
    <row r="53" spans="2:10" ht="12.75">
      <c r="B53" s="22"/>
      <c r="C53" s="22"/>
      <c r="D53" s="22"/>
      <c r="E53" s="22"/>
      <c r="F53" s="22"/>
      <c r="G53" s="22"/>
      <c r="H53" s="22"/>
      <c r="I53" s="22"/>
      <c r="J53" s="22"/>
    </row>
    <row r="54" spans="2:10" ht="12.75">
      <c r="B54" s="22"/>
      <c r="C54" s="22"/>
      <c r="D54" s="22"/>
      <c r="E54" s="22"/>
      <c r="F54" s="22"/>
      <c r="G54" s="22"/>
      <c r="H54" s="22"/>
      <c r="I54" s="22"/>
      <c r="J54" s="22"/>
    </row>
    <row r="55" spans="2:10" ht="12.75">
      <c r="B55" s="22"/>
      <c r="C55" s="22"/>
      <c r="D55" s="22"/>
      <c r="E55" s="22"/>
      <c r="F55" s="22"/>
      <c r="G55" s="22"/>
      <c r="H55" s="22"/>
      <c r="I55" s="22"/>
      <c r="J55" s="22"/>
    </row>
    <row r="56" spans="2:10" ht="12.75">
      <c r="B56" s="22"/>
      <c r="C56" s="22"/>
      <c r="D56" s="22"/>
      <c r="E56" s="22"/>
      <c r="F56" s="22"/>
      <c r="G56" s="22"/>
      <c r="H56" s="22"/>
      <c r="I56" s="22"/>
      <c r="J56" s="22"/>
    </row>
    <row r="57" spans="2:10" ht="12.75">
      <c r="B57" s="22"/>
      <c r="C57" s="22"/>
      <c r="D57" s="22"/>
      <c r="E57" s="22"/>
      <c r="F57" s="22"/>
      <c r="G57" s="22"/>
      <c r="H57" s="22"/>
      <c r="I57" s="22"/>
      <c r="J57" s="22"/>
    </row>
    <row r="58" spans="2:10" ht="12.75">
      <c r="B58" s="22"/>
      <c r="C58" s="22"/>
      <c r="D58" s="22"/>
      <c r="E58" s="22"/>
      <c r="F58" s="22"/>
      <c r="G58" s="22"/>
      <c r="H58" s="22"/>
      <c r="I58" s="22"/>
      <c r="J58" s="22"/>
    </row>
    <row r="59" spans="2:10" ht="12.75">
      <c r="B59" s="22"/>
      <c r="C59" s="22"/>
      <c r="D59" s="22"/>
      <c r="E59" s="22"/>
      <c r="F59" s="22"/>
      <c r="G59" s="22"/>
      <c r="H59" s="22"/>
      <c r="I59" s="22"/>
      <c r="J59" s="22"/>
    </row>
    <row r="60" spans="2:10" ht="12.75">
      <c r="B60" s="22"/>
      <c r="C60" s="22"/>
      <c r="D60" s="22"/>
      <c r="E60" s="22"/>
      <c r="F60" s="22"/>
      <c r="G60" s="22"/>
      <c r="H60" s="22"/>
      <c r="I60" s="22"/>
      <c r="J60" s="22"/>
    </row>
    <row r="61" spans="2:10" ht="12.75">
      <c r="B61" s="22"/>
      <c r="C61" s="22"/>
      <c r="D61" s="22"/>
      <c r="E61" s="22"/>
      <c r="F61" s="22"/>
      <c r="G61" s="22"/>
      <c r="H61" s="22"/>
      <c r="I61" s="22"/>
      <c r="J61" s="22"/>
    </row>
    <row r="62" spans="2:10" ht="12.75">
      <c r="B62" s="22"/>
      <c r="C62" s="22"/>
      <c r="D62" s="22"/>
      <c r="E62" s="22"/>
      <c r="F62" s="22"/>
      <c r="G62" s="22"/>
      <c r="H62" s="22"/>
      <c r="I62" s="22"/>
      <c r="J62" s="22"/>
    </row>
    <row r="63" spans="2:10" ht="12.75">
      <c r="B63" s="22"/>
      <c r="C63" s="22"/>
      <c r="D63" s="22"/>
      <c r="E63" s="22"/>
      <c r="F63" s="22"/>
      <c r="G63" s="22"/>
      <c r="H63" s="22"/>
      <c r="I63" s="22"/>
      <c r="J63" s="22"/>
    </row>
    <row r="64" spans="2:10" ht="12.75">
      <c r="B64" s="22"/>
      <c r="C64" s="22"/>
      <c r="D64" s="22"/>
      <c r="E64" s="22"/>
      <c r="F64" s="22"/>
      <c r="G64" s="22"/>
      <c r="H64" s="22"/>
      <c r="I64" s="22"/>
      <c r="J64" s="22"/>
    </row>
    <row r="65" spans="2:10" ht="12.75">
      <c r="B65" s="22"/>
      <c r="C65" s="22"/>
      <c r="D65" s="22"/>
      <c r="E65" s="22"/>
      <c r="F65" s="22"/>
      <c r="G65" s="22"/>
      <c r="H65" s="22"/>
      <c r="I65" s="22"/>
      <c r="J65" s="22"/>
    </row>
    <row r="66" spans="2:10" ht="12.75">
      <c r="B66" s="22"/>
      <c r="C66" s="22"/>
      <c r="D66" s="22"/>
      <c r="E66" s="22"/>
      <c r="F66" s="22"/>
      <c r="G66" s="22"/>
      <c r="H66" s="22"/>
      <c r="I66" s="22"/>
      <c r="J66" s="22"/>
    </row>
    <row r="67" spans="2:10" ht="12.75">
      <c r="B67" s="22"/>
      <c r="C67" s="22"/>
      <c r="D67" s="22"/>
      <c r="E67" s="22"/>
      <c r="F67" s="22"/>
      <c r="G67" s="22"/>
      <c r="H67" s="22"/>
      <c r="I67" s="22"/>
      <c r="J67" s="22"/>
    </row>
    <row r="68" spans="2:10" ht="12.75">
      <c r="B68" s="22"/>
      <c r="C68" s="22"/>
      <c r="D68" s="22"/>
      <c r="E68" s="22"/>
      <c r="F68" s="22"/>
      <c r="G68" s="22"/>
      <c r="H68" s="22"/>
      <c r="I68" s="22"/>
      <c r="J68" s="22"/>
    </row>
    <row r="69" spans="2:10" ht="12.75">
      <c r="B69" s="22"/>
      <c r="C69" s="22"/>
      <c r="D69" s="22"/>
      <c r="E69" s="22"/>
      <c r="F69" s="22"/>
      <c r="G69" s="22"/>
      <c r="H69" s="22"/>
      <c r="I69" s="22"/>
      <c r="J69" s="22"/>
    </row>
    <row r="70" spans="2:10" ht="12.75">
      <c r="B70" s="22"/>
      <c r="C70" s="22"/>
      <c r="D70" s="22"/>
      <c r="E70" s="22"/>
      <c r="F70" s="22"/>
      <c r="G70" s="22"/>
      <c r="H70" s="22"/>
      <c r="I70" s="22"/>
      <c r="J70" s="22"/>
    </row>
    <row r="71" spans="2:10" ht="12.75">
      <c r="B71" s="22"/>
      <c r="C71" s="22"/>
      <c r="D71" s="22"/>
      <c r="E71" s="22"/>
      <c r="F71" s="22"/>
      <c r="G71" s="22"/>
      <c r="H71" s="22"/>
      <c r="I71" s="22"/>
      <c r="J71" s="22"/>
    </row>
    <row r="72" spans="2:10" ht="12.75">
      <c r="B72" s="22"/>
      <c r="C72" s="22"/>
      <c r="D72" s="22"/>
      <c r="E72" s="22"/>
      <c r="F72" s="22"/>
      <c r="G72" s="22"/>
      <c r="H72" s="22"/>
      <c r="I72" s="22"/>
      <c r="J72" s="22"/>
    </row>
    <row r="73" spans="2:10" ht="12.75">
      <c r="B73" s="22"/>
      <c r="C73" s="22"/>
      <c r="D73" s="22"/>
      <c r="E73" s="22"/>
      <c r="F73" s="22"/>
      <c r="G73" s="22"/>
      <c r="H73" s="22"/>
      <c r="I73" s="22"/>
      <c r="J73" s="22"/>
    </row>
    <row r="74" spans="2:10" ht="12.75">
      <c r="B74" s="22"/>
      <c r="C74" s="22"/>
      <c r="D74" s="22"/>
      <c r="E74" s="22"/>
      <c r="F74" s="22"/>
      <c r="G74" s="22"/>
      <c r="H74" s="22"/>
      <c r="I74" s="22"/>
      <c r="J74" s="22"/>
    </row>
    <row r="75" spans="2:10" ht="12.75">
      <c r="B75" s="22"/>
      <c r="C75" s="22"/>
      <c r="D75" s="22"/>
      <c r="E75" s="22"/>
      <c r="F75" s="22"/>
      <c r="G75" s="22"/>
      <c r="H75" s="22"/>
      <c r="I75" s="22"/>
      <c r="J75" s="22"/>
    </row>
    <row r="76" spans="2:10" ht="12.75">
      <c r="B76" s="22"/>
      <c r="C76" s="22"/>
      <c r="D76" s="22"/>
      <c r="E76" s="22"/>
      <c r="F76" s="22"/>
      <c r="G76" s="22"/>
      <c r="H76" s="22"/>
      <c r="I76" s="22"/>
      <c r="J76" s="22"/>
    </row>
    <row r="77" spans="2:10" ht="12.75">
      <c r="B77" s="22"/>
      <c r="C77" s="22"/>
      <c r="D77" s="22"/>
      <c r="E77" s="22"/>
      <c r="F77" s="22"/>
      <c r="G77" s="22"/>
      <c r="H77" s="22"/>
      <c r="I77" s="22"/>
      <c r="J77" s="22"/>
    </row>
    <row r="78" spans="2:10" ht="12.75">
      <c r="B78" s="22"/>
      <c r="C78" s="22"/>
      <c r="D78" s="22"/>
      <c r="E78" s="22"/>
      <c r="F78" s="22"/>
      <c r="G78" s="22"/>
      <c r="H78" s="22"/>
      <c r="I78" s="22"/>
      <c r="J78" s="22"/>
    </row>
    <row r="79" spans="2:10" ht="12.75">
      <c r="B79" s="22"/>
      <c r="C79" s="22"/>
      <c r="D79" s="22"/>
      <c r="E79" s="22"/>
      <c r="F79" s="22"/>
      <c r="G79" s="22"/>
      <c r="H79" s="22"/>
      <c r="I79" s="22"/>
      <c r="J79" s="22"/>
    </row>
    <row r="80" spans="2:10" ht="12.75">
      <c r="B80" s="22"/>
      <c r="C80" s="22"/>
      <c r="D80" s="22"/>
      <c r="E80" s="22"/>
      <c r="F80" s="22"/>
      <c r="G80" s="22"/>
      <c r="H80" s="22"/>
      <c r="I80" s="22"/>
      <c r="J80" s="22"/>
    </row>
    <row r="81" spans="2:10" ht="12.75">
      <c r="B81" s="22"/>
      <c r="C81" s="22"/>
      <c r="D81" s="22"/>
      <c r="E81" s="22"/>
      <c r="F81" s="22"/>
      <c r="G81" s="22"/>
      <c r="H81" s="22"/>
      <c r="I81" s="22"/>
      <c r="J81" s="22"/>
    </row>
    <row r="82" spans="2:10" ht="12.75">
      <c r="B82" s="22"/>
      <c r="C82" s="22"/>
      <c r="D82" s="22"/>
      <c r="E82" s="22"/>
      <c r="F82" s="22"/>
      <c r="G82" s="22"/>
      <c r="H82" s="22"/>
      <c r="I82" s="22"/>
      <c r="J82" s="22"/>
    </row>
    <row r="83" spans="2:10" ht="12.75">
      <c r="B83" s="22"/>
      <c r="C83" s="22"/>
      <c r="D83" s="22"/>
      <c r="E83" s="22"/>
      <c r="F83" s="22"/>
      <c r="G83" s="22"/>
      <c r="H83" s="22"/>
      <c r="I83" s="22"/>
      <c r="J83" s="22"/>
    </row>
    <row r="84" spans="2:10" ht="12.75">
      <c r="B84" s="22"/>
      <c r="C84" s="22"/>
      <c r="D84" s="22"/>
      <c r="E84" s="22"/>
      <c r="F84" s="22"/>
      <c r="G84" s="22"/>
      <c r="H84" s="22"/>
      <c r="I84" s="22"/>
      <c r="J84" s="22"/>
    </row>
    <row r="85" spans="2:10" ht="12.75">
      <c r="B85" s="22"/>
      <c r="C85" s="22"/>
      <c r="D85" s="22"/>
      <c r="E85" s="22"/>
      <c r="F85" s="22"/>
      <c r="G85" s="22"/>
      <c r="H85" s="22"/>
      <c r="I85" s="22"/>
      <c r="J85" s="22"/>
    </row>
    <row r="86" spans="2:10" ht="12.75">
      <c r="B86" s="22"/>
      <c r="C86" s="22"/>
      <c r="D86" s="22"/>
      <c r="E86" s="22"/>
      <c r="F86" s="22"/>
      <c r="G86" s="22"/>
      <c r="H86" s="22"/>
      <c r="I86" s="22"/>
      <c r="J86" s="22"/>
    </row>
    <row r="87" spans="2:10" ht="12.75">
      <c r="B87" s="22"/>
      <c r="C87" s="22"/>
      <c r="D87" s="22"/>
      <c r="E87" s="22"/>
      <c r="F87" s="22"/>
      <c r="G87" s="22"/>
      <c r="H87" s="22"/>
      <c r="I87" s="22"/>
      <c r="J87" s="22"/>
    </row>
    <row r="88" spans="2:10" ht="12.75">
      <c r="B88" s="22"/>
      <c r="C88" s="22"/>
      <c r="D88" s="22"/>
      <c r="E88" s="22"/>
      <c r="F88" s="22"/>
      <c r="G88" s="22"/>
      <c r="H88" s="22"/>
      <c r="I88" s="22"/>
      <c r="J88" s="22"/>
    </row>
    <row r="89" spans="2:10" ht="12.75">
      <c r="B89" s="22"/>
      <c r="C89" s="22"/>
      <c r="D89" s="22"/>
      <c r="E89" s="22"/>
      <c r="F89" s="22"/>
      <c r="G89" s="22"/>
      <c r="H89" s="22"/>
      <c r="I89" s="22"/>
      <c r="J89" s="22"/>
    </row>
    <row r="90" spans="2:10" ht="12.75">
      <c r="B90" s="22"/>
      <c r="C90" s="22"/>
      <c r="D90" s="22"/>
      <c r="E90" s="22"/>
      <c r="F90" s="22"/>
      <c r="G90" s="22"/>
      <c r="H90" s="22"/>
      <c r="I90" s="22"/>
      <c r="J90" s="22"/>
    </row>
    <row r="91" spans="2:10" ht="12.75">
      <c r="B91" s="22"/>
      <c r="C91" s="22"/>
      <c r="D91" s="22"/>
      <c r="E91" s="22"/>
      <c r="F91" s="22"/>
      <c r="G91" s="22"/>
      <c r="H91" s="22"/>
      <c r="I91" s="22"/>
      <c r="J91" s="22"/>
    </row>
    <row r="92" spans="2:10" ht="12.75">
      <c r="B92" s="22"/>
      <c r="C92" s="22"/>
      <c r="D92" s="22"/>
      <c r="E92" s="22"/>
      <c r="F92" s="22"/>
      <c r="G92" s="22"/>
      <c r="H92" s="22"/>
      <c r="I92" s="22"/>
      <c r="J92" s="22"/>
    </row>
    <row r="93" spans="2:10" ht="12.75">
      <c r="B93" s="22"/>
      <c r="C93" s="22"/>
      <c r="D93" s="22"/>
      <c r="E93" s="22"/>
      <c r="F93" s="22"/>
      <c r="G93" s="22"/>
      <c r="H93" s="22"/>
      <c r="I93" s="22"/>
      <c r="J93" s="22"/>
    </row>
    <row r="94" spans="2:10" ht="12.75">
      <c r="B94" s="22"/>
      <c r="C94" s="22"/>
      <c r="D94" s="22"/>
      <c r="E94" s="22"/>
      <c r="F94" s="22"/>
      <c r="G94" s="22"/>
      <c r="H94" s="22"/>
      <c r="I94" s="22"/>
      <c r="J94" s="22"/>
    </row>
    <row r="95" spans="2:10" ht="12.75">
      <c r="B95" s="22"/>
      <c r="C95" s="22"/>
      <c r="D95" s="22"/>
      <c r="E95" s="22"/>
      <c r="F95" s="22"/>
      <c r="G95" s="22"/>
      <c r="H95" s="22"/>
      <c r="I95" s="22"/>
      <c r="J95" s="22"/>
    </row>
    <row r="96" spans="2:10" ht="12.75">
      <c r="B96" s="22"/>
      <c r="C96" s="22"/>
      <c r="D96" s="22"/>
      <c r="E96" s="22"/>
      <c r="F96" s="22"/>
      <c r="G96" s="22"/>
      <c r="H96" s="22"/>
      <c r="I96" s="22"/>
      <c r="J96" s="22"/>
    </row>
    <row r="97" spans="2:10" ht="12.75">
      <c r="B97" s="22"/>
      <c r="C97" s="22"/>
      <c r="D97" s="22"/>
      <c r="E97" s="22"/>
      <c r="F97" s="22"/>
      <c r="G97" s="22"/>
      <c r="H97" s="22"/>
      <c r="I97" s="22"/>
      <c r="J97" s="22"/>
    </row>
    <row r="98" spans="2:10" ht="12.75">
      <c r="B98" s="22"/>
      <c r="C98" s="22"/>
      <c r="D98" s="22"/>
      <c r="E98" s="22"/>
      <c r="F98" s="22"/>
      <c r="G98" s="22"/>
      <c r="H98" s="22"/>
      <c r="I98" s="22"/>
      <c r="J98" s="22"/>
    </row>
    <row r="99" spans="2:10" ht="12.75">
      <c r="B99" s="22"/>
      <c r="C99" s="22"/>
      <c r="D99" s="22"/>
      <c r="E99" s="22"/>
      <c r="F99" s="22"/>
      <c r="G99" s="22"/>
      <c r="H99" s="22"/>
      <c r="I99" s="22"/>
      <c r="J99" s="22"/>
    </row>
    <row r="100" spans="2:10" ht="12.75"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2:10" ht="12.75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2:10" ht="12.75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2:10" ht="12.75"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2:10" ht="12.75"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2:10" ht="12.75"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2:10" ht="12.75"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2:10" ht="12.75"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2:10" ht="12.75"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2:10" ht="12.75"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2:10" ht="12.75"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2:10" ht="12.75"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2:10" ht="12.75"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2:10" ht="12.75"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2:10" ht="12.75"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2:10" ht="12.75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0" ht="12.75"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2:10" ht="12.75"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2:10" ht="12.75"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2:10" ht="12.75"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2:10" ht="12.75"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2:10" ht="12.75"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2:10" ht="12.75"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2:10" ht="12.75"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2:10" ht="12.75"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2:10" ht="12.75"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2:10" ht="12.75"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2:10" ht="12.75"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2:10" ht="12.75"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2:10" ht="12.75"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2:10" ht="12.75"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2:10" ht="12.75"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2:10" ht="12.75">
      <c r="B132" s="22"/>
      <c r="C132" s="22"/>
      <c r="D132" s="22"/>
      <c r="E132" s="22"/>
      <c r="F132" s="22"/>
      <c r="G132" s="22"/>
      <c r="H132" s="22"/>
      <c r="I132" s="22"/>
      <c r="J132" s="22"/>
    </row>
    <row r="133" spans="2:10" ht="12.75">
      <c r="B133" s="22"/>
      <c r="C133" s="22"/>
      <c r="D133" s="22"/>
      <c r="E133" s="22"/>
      <c r="F133" s="22"/>
      <c r="G133" s="22"/>
      <c r="H133" s="22"/>
      <c r="I133" s="22"/>
      <c r="J133" s="22"/>
    </row>
    <row r="134" spans="2:10" ht="12.75">
      <c r="B134" s="22"/>
      <c r="C134" s="22"/>
      <c r="D134" s="22"/>
      <c r="E134" s="22"/>
      <c r="F134" s="22"/>
      <c r="G134" s="22"/>
      <c r="H134" s="22"/>
      <c r="I134" s="22"/>
      <c r="J134" s="22"/>
    </row>
    <row r="135" spans="2:10" ht="12.75">
      <c r="B135" s="22"/>
      <c r="C135" s="22"/>
      <c r="D135" s="22"/>
      <c r="E135" s="22"/>
      <c r="F135" s="22"/>
      <c r="G135" s="22"/>
      <c r="H135" s="22"/>
      <c r="I135" s="22"/>
      <c r="J135" s="22"/>
    </row>
    <row r="136" spans="2:10" ht="12.75">
      <c r="B136" s="22"/>
      <c r="C136" s="22"/>
      <c r="D136" s="22"/>
      <c r="E136" s="22"/>
      <c r="F136" s="22"/>
      <c r="G136" s="22"/>
      <c r="H136" s="22"/>
      <c r="I136" s="22"/>
      <c r="J136" s="22"/>
    </row>
    <row r="137" spans="2:10" ht="12.75"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2:10" ht="12.75">
      <c r="B138" s="22"/>
      <c r="C138" s="22"/>
      <c r="D138" s="22"/>
      <c r="E138" s="22"/>
      <c r="F138" s="22"/>
      <c r="G138" s="22"/>
      <c r="H138" s="22"/>
      <c r="I138" s="22"/>
      <c r="J138" s="22"/>
    </row>
    <row r="139" spans="2:10" ht="12.75"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2:10" ht="12.75"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2:10" ht="12.75"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2:10" ht="12.75"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2:10" ht="12.75"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2:10" ht="12.75"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2:10" ht="12.75"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2:10" ht="12.75"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2:10" ht="12.75"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2:10" ht="12.75"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2:10" ht="12.75"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2:10" ht="12.75"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2:10" ht="12.75"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2:10" ht="12.75">
      <c r="B152" s="22"/>
      <c r="C152" s="22"/>
      <c r="D152" s="22"/>
      <c r="E152" s="22"/>
      <c r="F152" s="22"/>
      <c r="G152" s="22"/>
      <c r="H152" s="22"/>
      <c r="I152" s="22"/>
      <c r="J152" s="22"/>
    </row>
    <row r="153" spans="2:10" ht="12.75"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2:10" ht="12.75"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2:10" ht="12.75"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2:10" ht="12.75"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2:10" ht="12.75"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2:10" ht="12.75"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2:10" ht="12.75"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2:10" ht="12.75"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2:10" ht="12.75"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2:10" ht="12.75"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2:10" ht="12.75"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2:10" ht="12.75"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2:10" ht="12.75"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2:10" ht="12.75"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2:10" ht="12.75"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2:10" ht="12.75"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2:10" ht="12.75"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2:10" ht="12.75"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2:10" ht="12.75">
      <c r="B171" s="22"/>
      <c r="C171" s="22"/>
      <c r="D171" s="22"/>
      <c r="E171" s="22"/>
      <c r="F171" s="22"/>
      <c r="G171" s="22"/>
      <c r="H171" s="22"/>
      <c r="I171" s="22"/>
      <c r="J171" s="22"/>
    </row>
  </sheetData>
  <sheetProtection/>
  <mergeCells count="10">
    <mergeCell ref="I5:I6"/>
    <mergeCell ref="B2:J2"/>
    <mergeCell ref="B3:J3"/>
    <mergeCell ref="J5:J6"/>
    <mergeCell ref="B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511811023622047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yyk</dc:creator>
  <cp:keywords/>
  <dc:description/>
  <cp:lastModifiedBy>gurkan artun</cp:lastModifiedBy>
  <cp:lastPrinted>2020-07-15T23:13:49Z</cp:lastPrinted>
  <dcterms:created xsi:type="dcterms:W3CDTF">2007-01-04T13:14:37Z</dcterms:created>
  <dcterms:modified xsi:type="dcterms:W3CDTF">2020-07-17T11:36:31Z</dcterms:modified>
  <cp:category/>
  <cp:version/>
  <cp:contentType/>
  <cp:contentStatus/>
</cp:coreProperties>
</file>