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0" yWindow="0" windowWidth="20640" windowHeight="9135"/>
  </bookViews>
  <sheets>
    <sheet name="ek  gelir" sheetId="2" r:id="rId1"/>
  </sheets>
  <definedNames>
    <definedName name="JR_PAGE_ANCHOR_0_1" localSheetId="0">'ek  gelir'!#REF!</definedName>
    <definedName name="JR_PAGE_ANCHOR_0_1">#REF!</definedName>
    <definedName name="_xlnm.Print_Titles" localSheetId="0">'ek  gelir'!$2:$3</definedName>
  </definedNames>
  <calcPr calcId="144525"/>
</workbook>
</file>

<file path=xl/calcChain.xml><?xml version="1.0" encoding="utf-8"?>
<calcChain xmlns="http://schemas.openxmlformats.org/spreadsheetml/2006/main">
  <c r="G98" i="2" l="1"/>
  <c r="H98" i="2"/>
  <c r="F98" i="2"/>
  <c r="G75" i="2"/>
  <c r="F75" i="2"/>
  <c r="G55" i="2" l="1"/>
  <c r="G54" i="2" s="1"/>
  <c r="F55" i="2"/>
  <c r="H29" i="2"/>
  <c r="G9" i="2"/>
  <c r="F9" i="2"/>
  <c r="G14" i="2"/>
  <c r="H68" i="2"/>
  <c r="H69" i="2"/>
  <c r="H70" i="2"/>
  <c r="H71" i="2"/>
  <c r="G91" i="2"/>
  <c r="G74" i="2" s="1"/>
  <c r="F91" i="2"/>
  <c r="F74" i="2" s="1"/>
  <c r="G106" i="2"/>
  <c r="F106" i="2"/>
  <c r="G108" i="2"/>
  <c r="F108" i="2"/>
  <c r="G113" i="2"/>
  <c r="F113" i="2"/>
  <c r="H114" i="2"/>
  <c r="H110" i="2"/>
  <c r="H109" i="2"/>
  <c r="H107" i="2"/>
  <c r="G104" i="2"/>
  <c r="F104" i="2"/>
  <c r="H105" i="2"/>
  <c r="H104" i="2" s="1"/>
  <c r="H102" i="2"/>
  <c r="H101" i="2"/>
  <c r="H100" i="2"/>
  <c r="H99" i="2"/>
  <c r="H96" i="2"/>
  <c r="H93" i="2"/>
  <c r="H92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 l="1"/>
  <c r="F103" i="2"/>
  <c r="H106" i="2"/>
  <c r="H91" i="2"/>
  <c r="G103" i="2"/>
  <c r="H108" i="2"/>
  <c r="H113" i="2"/>
  <c r="H72" i="2"/>
  <c r="H67" i="2"/>
  <c r="H66" i="2"/>
  <c r="H65" i="2"/>
  <c r="H64" i="2"/>
  <c r="H63" i="2"/>
  <c r="H62" i="2"/>
  <c r="H61" i="2"/>
  <c r="H60" i="2"/>
  <c r="H59" i="2"/>
  <c r="H58" i="2"/>
  <c r="H57" i="2"/>
  <c r="H56" i="2"/>
  <c r="H53" i="2"/>
  <c r="H51" i="2"/>
  <c r="H50" i="2" s="1"/>
  <c r="G50" i="2"/>
  <c r="F50" i="2"/>
  <c r="H49" i="2"/>
  <c r="H48" i="2" s="1"/>
  <c r="G48" i="2"/>
  <c r="F48" i="2"/>
  <c r="H47" i="2"/>
  <c r="G42" i="2"/>
  <c r="H44" i="2"/>
  <c r="H43" i="2"/>
  <c r="G39" i="2"/>
  <c r="F39" i="2"/>
  <c r="H41" i="2"/>
  <c r="H40" i="2"/>
  <c r="G32" i="2"/>
  <c r="F32" i="2"/>
  <c r="H37" i="2"/>
  <c r="H36" i="2"/>
  <c r="H35" i="2"/>
  <c r="H34" i="2"/>
  <c r="H33" i="2"/>
  <c r="H31" i="2"/>
  <c r="H26" i="2"/>
  <c r="H25" i="2" s="1"/>
  <c r="G25" i="2"/>
  <c r="F25" i="2"/>
  <c r="H24" i="2"/>
  <c r="H22" i="2"/>
  <c r="H19" i="2"/>
  <c r="F14" i="2"/>
  <c r="H16" i="2"/>
  <c r="H15" i="2"/>
  <c r="H13" i="2"/>
  <c r="H12" i="2"/>
  <c r="H11" i="2"/>
  <c r="H10" i="2"/>
  <c r="H74" i="2" l="1"/>
  <c r="H55" i="2"/>
  <c r="H103" i="2"/>
  <c r="H9" i="2"/>
  <c r="G38" i="2"/>
  <c r="H54" i="2"/>
  <c r="H14" i="2"/>
  <c r="H39" i="2"/>
  <c r="H42" i="2"/>
  <c r="H32" i="2"/>
  <c r="G112" i="2"/>
  <c r="G111" i="2" s="1"/>
  <c r="H112" i="2"/>
  <c r="H111" i="2" s="1"/>
  <c r="F112" i="2"/>
  <c r="F111" i="2" s="1"/>
  <c r="G97" i="2"/>
  <c r="H97" i="2"/>
  <c r="F97" i="2"/>
  <c r="G95" i="2"/>
  <c r="G94" i="2" s="1"/>
  <c r="H95" i="2"/>
  <c r="H94" i="2" s="1"/>
  <c r="F95" i="2"/>
  <c r="F94" i="2" s="1"/>
  <c r="G52" i="2"/>
  <c r="H52" i="2"/>
  <c r="F52" i="2"/>
  <c r="G46" i="2"/>
  <c r="H46" i="2"/>
  <c r="F42" i="2"/>
  <c r="G30" i="2"/>
  <c r="H30" i="2"/>
  <c r="G28" i="2"/>
  <c r="H28" i="2"/>
  <c r="G23" i="2"/>
  <c r="H23" i="2"/>
  <c r="G21" i="2"/>
  <c r="H21" i="2"/>
  <c r="G18" i="2"/>
  <c r="G17" i="2" s="1"/>
  <c r="H18" i="2"/>
  <c r="H17" i="2" s="1"/>
  <c r="G8" i="2"/>
  <c r="G73" i="2" l="1"/>
  <c r="H73" i="2"/>
  <c r="H45" i="2"/>
  <c r="G45" i="2"/>
  <c r="H20" i="2"/>
  <c r="H27" i="2"/>
  <c r="G20" i="2"/>
  <c r="G27" i="2"/>
  <c r="H38" i="2"/>
  <c r="H8" i="2"/>
  <c r="H7" i="2" l="1"/>
  <c r="H4" i="2" s="1"/>
  <c r="H5" i="2" s="1"/>
  <c r="H6" i="2" s="1"/>
  <c r="G7" i="2"/>
  <c r="G4" i="2" s="1"/>
  <c r="G5" i="2" s="1"/>
  <c r="G6" i="2" s="1"/>
  <c r="F73" i="2"/>
  <c r="F54" i="2"/>
  <c r="F46" i="2"/>
  <c r="F45" i="2" s="1"/>
  <c r="F30" i="2"/>
  <c r="F28" i="2"/>
  <c r="F23" i="2"/>
  <c r="F21" i="2"/>
  <c r="F18" i="2"/>
  <c r="F17" i="2" s="1"/>
  <c r="F20" i="2" l="1"/>
  <c r="F8" i="2"/>
  <c r="F27" i="2"/>
  <c r="F38" i="2"/>
  <c r="F7" i="2" l="1"/>
  <c r="F4" i="2" l="1"/>
  <c r="F5" i="2" s="1"/>
  <c r="F6" i="2" s="1"/>
</calcChain>
</file>

<file path=xl/sharedStrings.xml><?xml version="1.0" encoding="utf-8"?>
<sst xmlns="http://schemas.openxmlformats.org/spreadsheetml/2006/main" count="463" uniqueCount="137">
  <si>
    <t>01</t>
  </si>
  <si>
    <t>VERGİ GELİRLERİ</t>
  </si>
  <si>
    <t>1</t>
  </si>
  <si>
    <t>GELİR, KAR VE SERMAYE KAZANÇLARI ÜZERİNDEN ALINAN VERGİLER</t>
  </si>
  <si>
    <t>Gelir Vergisi</t>
  </si>
  <si>
    <t>Beyana Dayanan Gelir Vergisi</t>
  </si>
  <si>
    <t>02</t>
  </si>
  <si>
    <t>03</t>
  </si>
  <si>
    <t>04</t>
  </si>
  <si>
    <t>Re'sen Gelir Vergisi</t>
  </si>
  <si>
    <t>05</t>
  </si>
  <si>
    <t>2</t>
  </si>
  <si>
    <t>Kurumlar Vergisi</t>
  </si>
  <si>
    <t>Beyana Dayanan Kurumlar Vergisi</t>
  </si>
  <si>
    <t>SOSYAL GÜVENLİK KATKI PAYLARI</t>
  </si>
  <si>
    <t>9</t>
  </si>
  <si>
    <t>Ayrımı Yapılamayan Diğer Sosyal Güvenlik Payları</t>
  </si>
  <si>
    <t>3</t>
  </si>
  <si>
    <t>MÜLKİYET ÜZERİNDEN ALINAN VERGİLER</t>
  </si>
  <si>
    <t>Veraset Vergisi</t>
  </si>
  <si>
    <t>Vefat Edenlerin Beyan Edilmeyen Gelirleri ile Vefat ile Devreden Mallardan Alınan Vergi</t>
  </si>
  <si>
    <t>4</t>
  </si>
  <si>
    <t>Mali, Sermaye Muameleleri Üzerinden Alınan  Vergiler</t>
  </si>
  <si>
    <t>Banka ve Sigorta İşlemleri Vergisi</t>
  </si>
  <si>
    <t>6</t>
  </si>
  <si>
    <t>DAHİLDE ALINAN MAL VE HİZMET VERGİLERİ</t>
  </si>
  <si>
    <t>Dahilde Alınan Katma Değer Vergisi</t>
  </si>
  <si>
    <t>Beyana Dayanan Katma Değer Vergisi</t>
  </si>
  <si>
    <t>5</t>
  </si>
  <si>
    <t>Şans Oyunları Vergisi</t>
  </si>
  <si>
    <t>7</t>
  </si>
  <si>
    <t>Mal Kullanımı ya da Kullanım İzni veya Faaliyette Bulunma İzninden Alınan Vergiler</t>
  </si>
  <si>
    <t>Motorlu Taşıtlar Vergisi</t>
  </si>
  <si>
    <t>Ticari Taşıt Kullanım Vergisi ( A,B,T,Z izinleri )</t>
  </si>
  <si>
    <t>Sürüş Ehliyet Gelirleri</t>
  </si>
  <si>
    <t>06</t>
  </si>
  <si>
    <t>ULUSLAR ARASI TİCARET VE MUAMELELERDEN ALINAN VERGİLER</t>
  </si>
  <si>
    <t>Gümrük Vergileri</t>
  </si>
  <si>
    <t>İthalattan alınan gümrük vergisi</t>
  </si>
  <si>
    <t>90</t>
  </si>
  <si>
    <t>İthalat Vergileri</t>
  </si>
  <si>
    <t>İthalat rıhtım vergisi</t>
  </si>
  <si>
    <t>İthalattan alınan katma değer vergisi</t>
  </si>
  <si>
    <t>DİĞER VERGİLER</t>
  </si>
  <si>
    <t>Damga Vergisi</t>
  </si>
  <si>
    <t>8</t>
  </si>
  <si>
    <t>İDARİ HARÇLAR VE ÜÇRETLER, SANAYİ DIŞI VE ARİZİ SATIŞLAR</t>
  </si>
  <si>
    <t>Harçlar</t>
  </si>
  <si>
    <t>Tapu Harçları</t>
  </si>
  <si>
    <t>Mahkeme Harçları</t>
  </si>
  <si>
    <t>Kimlik Kartı Harçları</t>
  </si>
  <si>
    <t>Şirket Ve Ortaklıklar Kayıt Harcı</t>
  </si>
  <si>
    <t>Vergi Tahsilat Harçları</t>
  </si>
  <si>
    <t>14</t>
  </si>
  <si>
    <t>İkamet Harçları</t>
  </si>
  <si>
    <t>VERGİ DIŞI GELİRLER</t>
  </si>
  <si>
    <t>TEŞEBBÜS VE MÜLKİYET GELİRLERİ</t>
  </si>
  <si>
    <t>Hizmet Gelirleri</t>
  </si>
  <si>
    <t>Vinç Ücretleri</t>
  </si>
  <si>
    <t>Muhtelif Diğer Liman Ücretleri</t>
  </si>
  <si>
    <t>Sivil Havacılık Yer Hizmetleri Ücretleri</t>
  </si>
  <si>
    <t>Taş Ocağı Gelirleri</t>
  </si>
  <si>
    <t>Gençlik Dairesi Faaliyet Gelirleri</t>
  </si>
  <si>
    <t>Zirai Su Üretim Gelirleri</t>
  </si>
  <si>
    <t>Diğer Hizmet Gelirleri</t>
  </si>
  <si>
    <t>Devlet Basımevi Gelirleri</t>
  </si>
  <si>
    <t>İmtihan Harçları Gelirleri</t>
  </si>
  <si>
    <t>DİĞER MÜLKİYET GELİRLERİ</t>
  </si>
  <si>
    <t>Gayrimenkul Kiraları</t>
  </si>
  <si>
    <t>Diğer Gayrimenkul Kira Gelirleri</t>
  </si>
  <si>
    <t>PARA CEZALARI  VE CEZALAR</t>
  </si>
  <si>
    <t>Para Cezaları</t>
  </si>
  <si>
    <t>Yargı Para Cezaları</t>
  </si>
  <si>
    <t>Diğer cezalar</t>
  </si>
  <si>
    <t>ÇEŞİTLİ VERGİ DIŞI GELİRLER</t>
  </si>
  <si>
    <t>Çeşitli Vergi Dışı Gelirler</t>
  </si>
  <si>
    <t>Eski Eser, Müze ve Ören Yeri Gelirleri</t>
  </si>
  <si>
    <t>Fon Payları</t>
  </si>
  <si>
    <t>Fiyat İstikrar Fonu</t>
  </si>
  <si>
    <t>Diğer Paylar</t>
  </si>
  <si>
    <t>Sığınak Katkı Payı Gelirleri</t>
  </si>
  <si>
    <t>Garanti ve Kefalet Payları</t>
  </si>
  <si>
    <t>SERMAYE GELİRLERİ</t>
  </si>
  <si>
    <t>Yerel Bütçe Gelirleri</t>
  </si>
  <si>
    <t>Mahalli Bütçe Gelirleri</t>
  </si>
  <si>
    <t>GELİRLER</t>
  </si>
  <si>
    <t>Revize Bütçe</t>
  </si>
  <si>
    <t>Ekonomik</t>
  </si>
  <si>
    <t>E1</t>
  </si>
  <si>
    <t>E2</t>
  </si>
  <si>
    <t>E3</t>
  </si>
  <si>
    <t>E4</t>
  </si>
  <si>
    <t>Gelirin Nevi</t>
  </si>
  <si>
    <t>2023 BÜTÇE</t>
  </si>
  <si>
    <t>2023 Ek Bütçe</t>
  </si>
  <si>
    <t>Götürü Usülde Gelir Vergisi</t>
  </si>
  <si>
    <t>Gelir Vergisi Tevkifatı</t>
  </si>
  <si>
    <t>Emeklilik Yasaı Gereğince Devlet Personelinin Katkısı</t>
  </si>
  <si>
    <t>Mülkiyet Üzerinden Düzenli Olarak Alınan Diğer Vergiler</t>
  </si>
  <si>
    <t>Motorlu Araç Kayıt Harcı</t>
  </si>
  <si>
    <t>Balıkçılık Faliyetlerinde Bulunma İzni</t>
  </si>
  <si>
    <t>Özel Plakalı Taşıtlardan</t>
  </si>
  <si>
    <t>Gümrüksüz eşyalrdan alınan özel vergiler</t>
  </si>
  <si>
    <t>Ateşli Silahlar Ruhsatı</t>
  </si>
  <si>
    <t>Ateşil Silahlar Ruhsatı</t>
  </si>
  <si>
    <t>Avlanma Ruhsatı</t>
  </si>
  <si>
    <t>Sair Resim ve Ruhsatları</t>
  </si>
  <si>
    <t>Pasaport Harçları</t>
  </si>
  <si>
    <t>Çevre Harçları</t>
  </si>
  <si>
    <t>Yurtaşlık Harçaları</t>
  </si>
  <si>
    <t>Gece Klüpleri ve Benzeri Eğlence Yerleri Harçları</t>
  </si>
  <si>
    <t>Akaryakıt (Depolama, Nakliye ve Satış) Harçları</t>
  </si>
  <si>
    <t>Konsolosluk Harçları</t>
  </si>
  <si>
    <t>Öğrenci İzin Harçları</t>
  </si>
  <si>
    <t>Konut Edindirme Amacıyla Alınan Tapu Harcı</t>
  </si>
  <si>
    <t>Taşınmaz Mal Komisyonu Adı Altında Tazminat İçin Alınan Tapu Harcı</t>
  </si>
  <si>
    <t>Depremzedeler İçin Alınan Tapu Harcı</t>
  </si>
  <si>
    <t>Sair Harçlar</t>
  </si>
  <si>
    <t>Posta Hizmetleri Ücretleri</t>
  </si>
  <si>
    <t>Tıbbi Tedavi ve İlaç Ücretleri</t>
  </si>
  <si>
    <t>Gümrük ve Liman Fazla Mesai Ücretleri</t>
  </si>
  <si>
    <t>Ardiye</t>
  </si>
  <si>
    <t>Liman ve Gemi Ücretleri</t>
  </si>
  <si>
    <t>İçme Suyu Üretim Gelirleri</t>
  </si>
  <si>
    <t>Diğer Telekomünikasyon Hizmetleri Gelirleri</t>
  </si>
  <si>
    <t>Sair Gelir ve Ücretler</t>
  </si>
  <si>
    <t>Çevre Cezaları</t>
  </si>
  <si>
    <t>Muhaceret Cezaları</t>
  </si>
  <si>
    <t>STOKLARIN SATIŞI</t>
  </si>
  <si>
    <t>Taşınır Mallar Satış Gelirleri</t>
  </si>
  <si>
    <t>07</t>
  </si>
  <si>
    <t>08</t>
  </si>
  <si>
    <t>09</t>
  </si>
  <si>
    <t>Re'sen Kurumlar Vergisi</t>
  </si>
  <si>
    <t>Yurtdışına Çıkış Ücretleri</t>
  </si>
  <si>
    <t>CETVEL II                                                                                                                                                                                                                                  (Madde 3)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</si>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</sst>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b/>
      <sz val="11"/>
      <color rgb="FF000000"/>
      <name val="SansSerif"/>
      <family val="2"/>
    </font>
    <font>
      <b/>
      <sz val="7"/>
      <color rgb="FF000000"/>
      <name val="Sans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E0E0E0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292829"/>
      </left>
      <right style="thin">
        <color rgb="FF292829"/>
      </right>
      <top style="hair">
        <color rgb="FF292829"/>
      </top>
      <bottom style="hair">
        <color rgb="FF292829"/>
      </bottom>
      <diagonal/>
    </border>
    <border>
      <left style="thin">
        <color rgb="FF292829"/>
      </left>
      <right style="medium">
        <color rgb="FF292829"/>
      </right>
      <top style="hair">
        <color rgb="FF292829"/>
      </top>
      <bottom style="hair">
        <color rgb="FF292829"/>
      </bottom>
      <diagonal/>
    </border>
    <border>
      <left style="medium">
        <color rgb="FF292829"/>
      </left>
      <right style="thin">
        <color rgb="FF292829"/>
      </right>
      <top style="hair">
        <color rgb="FF292829"/>
      </top>
      <bottom style="medium">
        <color rgb="FF292829"/>
      </bottom>
      <diagonal/>
    </border>
    <border>
      <left style="thin">
        <color rgb="FF292829"/>
      </left>
      <right style="medium">
        <color rgb="FF292829"/>
      </right>
      <top style="hair">
        <color rgb="FF292829"/>
      </top>
      <bottom style="medium">
        <color rgb="FF292829"/>
      </bottom>
      <diagonal/>
    </border>
    <border>
      <left style="thin">
        <color rgb="FF292829"/>
      </left>
      <right style="thin">
        <color rgb="FF292829"/>
      </right>
      <top style="medium">
        <color rgb="FF292829"/>
      </top>
      <bottom style="thin">
        <color rgb="FF292829"/>
      </bottom>
      <diagonal/>
    </border>
    <border>
      <left style="medium">
        <color rgb="FF292829"/>
      </left>
      <right style="thin">
        <color rgb="FF292829"/>
      </right>
      <top style="medium">
        <color rgb="FF292829"/>
      </top>
      <bottom style="hair">
        <color rgb="FF292829"/>
      </bottom>
      <diagonal/>
    </border>
    <border>
      <left style="thin">
        <color rgb="FF292829"/>
      </left>
      <right style="thin">
        <color rgb="FF292829"/>
      </right>
      <top style="medium">
        <color rgb="FF292829"/>
      </top>
      <bottom style="hair">
        <color rgb="FF292829"/>
      </bottom>
      <diagonal/>
    </border>
    <border>
      <left style="thin">
        <color rgb="FF292829"/>
      </left>
      <right style="thin">
        <color rgb="FF292829"/>
      </right>
      <top style="hair">
        <color rgb="FF292829"/>
      </top>
      <bottom style="hair">
        <color rgb="FF292829"/>
      </bottom>
      <diagonal/>
    </border>
    <border>
      <left style="thin">
        <color rgb="FF292829"/>
      </left>
      <right style="thin">
        <color rgb="FF292829"/>
      </right>
      <top style="hair">
        <color rgb="FF292829"/>
      </top>
      <bottom style="medium">
        <color rgb="FF292829"/>
      </bottom>
      <diagonal/>
    </border>
    <border>
      <left style="thin">
        <color rgb="FF292829"/>
      </left>
      <right style="thin">
        <color rgb="FF292829"/>
      </right>
      <top/>
      <bottom style="medium">
        <color rgb="FF292829"/>
      </bottom>
      <diagonal/>
    </border>
    <border>
      <left style="medium">
        <color rgb="FF292829"/>
      </left>
      <right style="thin">
        <color rgb="FF292829"/>
      </right>
      <top style="medium">
        <color rgb="FF292829"/>
      </top>
      <bottom style="thin">
        <color rgb="FF292829"/>
      </bottom>
      <diagonal/>
    </border>
    <border>
      <left style="medium">
        <color rgb="FF292829"/>
      </left>
      <right style="thin">
        <color rgb="FF292829"/>
      </right>
      <top/>
      <bottom style="medium">
        <color rgb="FF292829"/>
      </bottom>
      <diagonal/>
    </border>
    <border>
      <left style="thin">
        <color rgb="FF292829"/>
      </left>
      <right style="thin">
        <color rgb="FF292829"/>
      </right>
      <top style="medium">
        <color rgb="FF292829"/>
      </top>
      <bottom/>
      <diagonal/>
    </border>
    <border>
      <left style="thin">
        <color rgb="FF292829"/>
      </left>
      <right style="medium">
        <color rgb="FF292829"/>
      </right>
      <top style="medium">
        <color rgb="FF292829"/>
      </top>
      <bottom/>
      <diagonal/>
    </border>
    <border>
      <left style="thin">
        <color rgb="FF292829"/>
      </left>
      <right style="medium">
        <color rgb="FF292829"/>
      </right>
      <top/>
      <bottom style="medium">
        <color rgb="FF292829"/>
      </bottom>
      <diagonal/>
    </border>
    <border>
      <left/>
      <right/>
      <top/>
      <bottom style="medium">
        <color rgb="FF29282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ont="1"/>
    <xf numFmtId="3" fontId="2" fillId="0" borderId="0" xfId="0" applyNumberFormat="1" applyFont="1"/>
    <xf numFmtId="3" fontId="3" fillId="8" borderId="2" xfId="1" applyNumberFormat="1" applyFont="1" applyFill="1" applyBorder="1" applyAlignment="1" applyProtection="1">
      <alignment horizontal="right" vertical="center" wrapText="1"/>
    </xf>
    <xf numFmtId="3" fontId="4" fillId="11" borderId="2" xfId="1" applyNumberFormat="1" applyFont="1" applyFill="1" applyBorder="1" applyAlignment="1" applyProtection="1">
      <alignment horizontal="right" vertical="center" wrapText="1"/>
    </xf>
    <xf numFmtId="3" fontId="2" fillId="0" borderId="0" xfId="1" applyNumberFormat="1" applyFont="1"/>
    <xf numFmtId="0" fontId="3" fillId="12" borderId="6" xfId="0" applyNumberFormat="1" applyFont="1" applyFill="1" applyBorder="1" applyAlignment="1" applyProtection="1">
      <alignment horizontal="center" vertical="center" wrapText="1"/>
    </xf>
    <xf numFmtId="0" fontId="3" fillId="12" borderId="7" xfId="0" applyNumberFormat="1" applyFont="1" applyFill="1" applyBorder="1" applyAlignment="1" applyProtection="1">
      <alignment horizontal="center" vertical="center" textRotation="90" wrapText="1"/>
    </xf>
    <xf numFmtId="0" fontId="3" fillId="12" borderId="7" xfId="0" applyNumberFormat="1" applyFont="1" applyFill="1" applyBorder="1" applyAlignment="1" applyProtection="1">
      <alignment horizontal="center" vertical="center" wrapText="1"/>
    </xf>
    <xf numFmtId="0" fontId="3" fillId="12" borderId="1" xfId="0" applyNumberFormat="1" applyFont="1" applyFill="1" applyBorder="1" applyAlignment="1" applyProtection="1">
      <alignment horizontal="center" vertical="center" wrapText="1"/>
    </xf>
    <xf numFmtId="0" fontId="3" fillId="12" borderId="8" xfId="0" applyNumberFormat="1" applyFont="1" applyFill="1" applyBorder="1" applyAlignment="1" applyProtection="1">
      <alignment horizontal="center" vertical="center" textRotation="90" wrapText="1"/>
    </xf>
    <xf numFmtId="0" fontId="3" fillId="12" borderId="8" xfId="0" applyNumberFormat="1" applyFont="1" applyFill="1" applyBorder="1" applyAlignment="1" applyProtection="1">
      <alignment horizontal="center" vertical="center" wrapText="1"/>
    </xf>
    <xf numFmtId="0" fontId="3" fillId="7" borderId="8" xfId="0" applyNumberFormat="1" applyFont="1" applyFill="1" applyBorder="1" applyAlignment="1" applyProtection="1">
      <alignment horizontal="left" vertical="center" wrapText="1"/>
    </xf>
    <xf numFmtId="3" fontId="3" fillId="8" borderId="8" xfId="1" applyNumberFormat="1" applyFont="1" applyFill="1" applyBorder="1" applyAlignment="1" applyProtection="1">
      <alignment horizontal="right" vertical="center" wrapText="1"/>
    </xf>
    <xf numFmtId="0" fontId="4" fillId="10" borderId="8" xfId="0" applyNumberFormat="1" applyFont="1" applyFill="1" applyBorder="1" applyAlignment="1" applyProtection="1">
      <alignment horizontal="left" vertical="center" wrapText="1"/>
    </xf>
    <xf numFmtId="3" fontId="4" fillId="11" borderId="8" xfId="1" applyNumberFormat="1" applyFont="1" applyFill="1" applyBorder="1" applyAlignment="1" applyProtection="1">
      <alignment horizontal="right" vertical="center" wrapText="1"/>
    </xf>
    <xf numFmtId="3" fontId="4" fillId="12" borderId="2" xfId="1" applyNumberFormat="1" applyFont="1" applyFill="1" applyBorder="1" applyAlignment="1" applyProtection="1">
      <alignment horizontal="right" vertical="center" wrapText="1"/>
    </xf>
    <xf numFmtId="3" fontId="4" fillId="0" borderId="2" xfId="1" applyNumberFormat="1" applyFont="1" applyFill="1" applyBorder="1" applyAlignment="1" applyProtection="1">
      <alignment horizontal="right" vertical="center" wrapText="1"/>
    </xf>
    <xf numFmtId="0" fontId="4" fillId="10" borderId="9" xfId="0" applyNumberFormat="1" applyFont="1" applyFill="1" applyBorder="1" applyAlignment="1" applyProtection="1">
      <alignment horizontal="left" vertical="center" wrapText="1"/>
    </xf>
    <xf numFmtId="3" fontId="4" fillId="11" borderId="9" xfId="1" applyNumberFormat="1" applyFont="1" applyFill="1" applyBorder="1" applyAlignment="1" applyProtection="1">
      <alignment horizontal="right" vertical="center" wrapText="1"/>
    </xf>
    <xf numFmtId="3" fontId="4" fillId="11" borderId="4" xfId="1" applyNumberFormat="1" applyFont="1" applyFill="1" applyBorder="1" applyAlignment="1" applyProtection="1">
      <alignment horizontal="right" vertical="center" wrapText="1"/>
    </xf>
    <xf numFmtId="3" fontId="3" fillId="12" borderId="7" xfId="1" applyNumberFormat="1" applyFont="1" applyFill="1" applyBorder="1" applyAlignment="1" applyProtection="1">
      <alignment horizontal="right" vertical="center" wrapText="1"/>
    </xf>
    <xf numFmtId="3" fontId="3" fillId="12" borderId="8" xfId="1" applyNumberFormat="1" applyFont="1" applyFill="1" applyBorder="1" applyAlignment="1" applyProtection="1">
      <alignment horizontal="right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4" fillId="9" borderId="1" xfId="0" applyNumberFormat="1" applyFont="1" applyFill="1" applyBorder="1" applyAlignment="1" applyProtection="1">
      <alignment horizontal="center" vertical="center" wrapText="1"/>
    </xf>
    <xf numFmtId="0" fontId="4" fillId="9" borderId="8" xfId="0" applyNumberFormat="1" applyFont="1" applyFill="1" applyBorder="1" applyAlignment="1" applyProtection="1">
      <alignment horizontal="center" vertical="center" wrapText="1"/>
    </xf>
    <xf numFmtId="0" fontId="4" fillId="9" borderId="3" xfId="0" applyNumberFormat="1" applyFont="1" applyFill="1" applyBorder="1" applyAlignment="1" applyProtection="1">
      <alignment horizontal="center" vertical="center" wrapText="1"/>
    </xf>
    <xf numFmtId="0" fontId="4" fillId="9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6" fillId="5" borderId="12" xfId="0" applyNumberFormat="1" applyFont="1" applyFill="1" applyBorder="1" applyAlignment="1" applyProtection="1">
      <alignment horizontal="center" vertical="center" wrapText="1"/>
    </xf>
    <xf numFmtId="0" fontId="6" fillId="5" borderId="1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9" borderId="8" xfId="0" quotePrefix="1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2" borderId="16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3" fontId="3" fillId="4" borderId="13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4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11" borderId="8" xfId="1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4"/>
  <sheetViews>
    <sheetView tabSelected="1" showWhiteSpace="0" topLeftCell="A64" zoomScale="140" zoomScaleNormal="140" workbookViewId="0">
      <selection activeCell="E65" sqref="E65"/>
    </sheetView>
  </sheetViews>
  <sheetFormatPr defaultColWidth="9.140625" defaultRowHeight="12"/>
  <cols>
    <col min="1" max="3" width="3" style="30" customWidth="1"/>
    <col min="4" max="4" width="2.85546875" style="30" customWidth="1"/>
    <col min="5" max="5" width="81.42578125" style="1" customWidth="1"/>
    <col min="6" max="6" width="12.7109375" style="3" customWidth="1"/>
    <col min="7" max="7" width="12.5703125" style="3" bestFit="1" customWidth="1"/>
    <col min="8" max="8" width="13.42578125" style="6" customWidth="1"/>
    <col min="9" max="9" width="11.42578125" style="1" bestFit="1" customWidth="1"/>
    <col min="10" max="16384" width="9.140625" style="1"/>
  </cols>
  <sheetData>
    <row r="1" spans="1:10" s="2" customFormat="1" ht="30" customHeight="1" thickBot="1">
      <c r="A1" s="36" t="s">
        <v>135</v>
      </c>
      <c r="B1" s="36"/>
      <c r="C1" s="36"/>
      <c r="D1" s="36"/>
      <c r="E1" s="36"/>
      <c r="F1" s="36"/>
      <c r="G1" s="36"/>
      <c r="H1" s="36"/>
    </row>
    <row r="2" spans="1:10" ht="15.95" customHeight="1">
      <c r="A2" s="37" t="s">
        <v>87</v>
      </c>
      <c r="B2" s="38"/>
      <c r="C2" s="38"/>
      <c r="D2" s="38"/>
      <c r="E2" s="39" t="s">
        <v>92</v>
      </c>
      <c r="F2" s="41" t="s">
        <v>93</v>
      </c>
      <c r="G2" s="41" t="s">
        <v>94</v>
      </c>
      <c r="H2" s="43" t="s">
        <v>86</v>
      </c>
    </row>
    <row r="3" spans="1:10" ht="21.75" customHeight="1" thickBot="1">
      <c r="A3" s="31" t="s">
        <v>88</v>
      </c>
      <c r="B3" s="32" t="s">
        <v>89</v>
      </c>
      <c r="C3" s="32" t="s">
        <v>90</v>
      </c>
      <c r="D3" s="32" t="s">
        <v>91</v>
      </c>
      <c r="E3" s="40"/>
      <c r="F3" s="42"/>
      <c r="G3" s="42"/>
      <c r="H3" s="44"/>
    </row>
    <row r="4" spans="1:10" ht="15.95" customHeight="1">
      <c r="A4" s="7"/>
      <c r="B4" s="8"/>
      <c r="C4" s="8"/>
      <c r="D4" s="9"/>
      <c r="E4" s="9" t="s">
        <v>85</v>
      </c>
      <c r="F4" s="22">
        <f>F7+F73+F111</f>
        <v>22394136000</v>
      </c>
      <c r="G4" s="22">
        <f>G7+G73+G111</f>
        <v>4450000000</v>
      </c>
      <c r="H4" s="4">
        <f>H7+H73+H111</f>
        <v>26844136000</v>
      </c>
      <c r="I4" s="3"/>
      <c r="J4" s="3"/>
    </row>
    <row r="5" spans="1:10" ht="15.95" customHeight="1">
      <c r="A5" s="10"/>
      <c r="B5" s="11"/>
      <c r="C5" s="11"/>
      <c r="D5" s="12"/>
      <c r="E5" s="12" t="s">
        <v>83</v>
      </c>
      <c r="F5" s="23">
        <f>F4</f>
        <v>22394136000</v>
      </c>
      <c r="G5" s="23">
        <f t="shared" ref="G5:H5" si="0">G4</f>
        <v>4450000000</v>
      </c>
      <c r="H5" s="4">
        <f t="shared" si="0"/>
        <v>26844136000</v>
      </c>
      <c r="I5" s="3"/>
      <c r="J5" s="3"/>
    </row>
    <row r="6" spans="1:10" ht="15.95" customHeight="1">
      <c r="A6" s="10"/>
      <c r="B6" s="11"/>
      <c r="C6" s="11"/>
      <c r="D6" s="12"/>
      <c r="E6" s="12" t="s">
        <v>84</v>
      </c>
      <c r="F6" s="23">
        <f>F5-F106</f>
        <v>20044136000</v>
      </c>
      <c r="G6" s="23">
        <f t="shared" ref="G6:H6" si="1">G5-G106</f>
        <v>3980000000</v>
      </c>
      <c r="H6" s="4">
        <f t="shared" si="1"/>
        <v>24024136000</v>
      </c>
      <c r="I6" s="3"/>
      <c r="J6" s="3"/>
    </row>
    <row r="7" spans="1:10" ht="18" customHeight="1">
      <c r="A7" s="24" t="s">
        <v>0</v>
      </c>
      <c r="B7" s="25"/>
      <c r="C7" s="25"/>
      <c r="D7" s="25"/>
      <c r="E7" s="13" t="s">
        <v>1</v>
      </c>
      <c r="F7" s="14">
        <f>F8+F17+F20+F27+F38+F45+F54</f>
        <v>19579386000</v>
      </c>
      <c r="G7" s="14">
        <f>G8+G17+G20+G27+G38+G45+G54</f>
        <v>3848514000</v>
      </c>
      <c r="H7" s="4">
        <f>H8+H17+H20+H27+H38+H45+H54</f>
        <v>23427900000</v>
      </c>
      <c r="I7" s="3"/>
      <c r="J7" s="3"/>
    </row>
    <row r="8" spans="1:10" ht="18" customHeight="1">
      <c r="A8" s="24" t="s">
        <v>0</v>
      </c>
      <c r="B8" s="25" t="s">
        <v>2</v>
      </c>
      <c r="C8" s="25"/>
      <c r="D8" s="25"/>
      <c r="E8" s="13" t="s">
        <v>3</v>
      </c>
      <c r="F8" s="14">
        <f>F9+F14</f>
        <v>8663213000</v>
      </c>
      <c r="G8" s="14">
        <f>G9+G14</f>
        <v>1287787000</v>
      </c>
      <c r="H8" s="4">
        <f>H9+H14</f>
        <v>9951000000</v>
      </c>
      <c r="I8" s="3"/>
      <c r="J8" s="3"/>
    </row>
    <row r="9" spans="1:10" ht="18" customHeight="1">
      <c r="A9" s="24" t="s">
        <v>0</v>
      </c>
      <c r="B9" s="25" t="s">
        <v>2</v>
      </c>
      <c r="C9" s="25" t="s">
        <v>2</v>
      </c>
      <c r="D9" s="25"/>
      <c r="E9" s="13" t="s">
        <v>4</v>
      </c>
      <c r="F9" s="14">
        <f>SUM(F10:F13)</f>
        <v>6426968000</v>
      </c>
      <c r="G9" s="14">
        <f t="shared" ref="G9:H9" si="2">SUM(G10:G13)</f>
        <v>918032000</v>
      </c>
      <c r="H9" s="4">
        <f t="shared" si="2"/>
        <v>7345000000</v>
      </c>
      <c r="I9" s="3"/>
      <c r="J9" s="3"/>
    </row>
    <row r="10" spans="1:10" ht="18" customHeight="1">
      <c r="A10" s="26" t="s">
        <v>0</v>
      </c>
      <c r="B10" s="27" t="s">
        <v>2</v>
      </c>
      <c r="C10" s="27" t="s">
        <v>2</v>
      </c>
      <c r="D10" s="27" t="s">
        <v>0</v>
      </c>
      <c r="E10" s="15" t="s">
        <v>5</v>
      </c>
      <c r="F10" s="16">
        <v>3887519000</v>
      </c>
      <c r="G10" s="16">
        <v>387481000</v>
      </c>
      <c r="H10" s="5">
        <f>F10+G10</f>
        <v>4275000000</v>
      </c>
      <c r="I10" s="3"/>
      <c r="J10" s="3"/>
    </row>
    <row r="11" spans="1:10" ht="18" customHeight="1">
      <c r="A11" s="26" t="s">
        <v>0</v>
      </c>
      <c r="B11" s="27" t="s">
        <v>2</v>
      </c>
      <c r="C11" s="27" t="s">
        <v>2</v>
      </c>
      <c r="D11" s="27" t="s">
        <v>6</v>
      </c>
      <c r="E11" s="15" t="s">
        <v>95</v>
      </c>
      <c r="F11" s="16">
        <v>12600000</v>
      </c>
      <c r="G11" s="16">
        <v>3400000</v>
      </c>
      <c r="H11" s="5">
        <f>F11+G11</f>
        <v>16000000</v>
      </c>
      <c r="I11" s="3"/>
      <c r="J11" s="3"/>
    </row>
    <row r="12" spans="1:10" ht="18" customHeight="1">
      <c r="A12" s="26" t="s">
        <v>0</v>
      </c>
      <c r="B12" s="27" t="s">
        <v>2</v>
      </c>
      <c r="C12" s="27" t="s">
        <v>2</v>
      </c>
      <c r="D12" s="27" t="s">
        <v>7</v>
      </c>
      <c r="E12" s="15" t="s">
        <v>96</v>
      </c>
      <c r="F12" s="16">
        <v>2479393000</v>
      </c>
      <c r="G12" s="16">
        <v>520607000</v>
      </c>
      <c r="H12" s="5">
        <f>F12+G12</f>
        <v>3000000000</v>
      </c>
      <c r="I12" s="3"/>
      <c r="J12" s="3"/>
    </row>
    <row r="13" spans="1:10" ht="18" customHeight="1">
      <c r="A13" s="26" t="s">
        <v>0</v>
      </c>
      <c r="B13" s="27" t="s">
        <v>2</v>
      </c>
      <c r="C13" s="27" t="s">
        <v>2</v>
      </c>
      <c r="D13" s="27" t="s">
        <v>8</v>
      </c>
      <c r="E13" s="15" t="s">
        <v>9</v>
      </c>
      <c r="F13" s="16">
        <v>47456000</v>
      </c>
      <c r="G13" s="16">
        <v>6544000</v>
      </c>
      <c r="H13" s="5">
        <f>F13+G13</f>
        <v>54000000</v>
      </c>
      <c r="I13" s="3"/>
      <c r="J13" s="3"/>
    </row>
    <row r="14" spans="1:10" ht="18" customHeight="1">
      <c r="A14" s="24" t="s">
        <v>0</v>
      </c>
      <c r="B14" s="25" t="s">
        <v>2</v>
      </c>
      <c r="C14" s="25" t="s">
        <v>11</v>
      </c>
      <c r="D14" s="25"/>
      <c r="E14" s="13" t="s">
        <v>12</v>
      </c>
      <c r="F14" s="14">
        <f>SUM(F15:F16)</f>
        <v>2236245000</v>
      </c>
      <c r="G14" s="14">
        <f t="shared" ref="G14:H14" si="3">SUM(G15:G16)</f>
        <v>369755000</v>
      </c>
      <c r="H14" s="4">
        <f t="shared" si="3"/>
        <v>2606000000</v>
      </c>
      <c r="I14" s="3"/>
      <c r="J14" s="3"/>
    </row>
    <row r="15" spans="1:10" ht="18" customHeight="1">
      <c r="A15" s="26" t="s">
        <v>0</v>
      </c>
      <c r="B15" s="27" t="s">
        <v>2</v>
      </c>
      <c r="C15" s="27" t="s">
        <v>11</v>
      </c>
      <c r="D15" s="27" t="s">
        <v>0</v>
      </c>
      <c r="E15" s="15" t="s">
        <v>13</v>
      </c>
      <c r="F15" s="16">
        <v>2233400000</v>
      </c>
      <c r="G15" s="16">
        <v>366600000</v>
      </c>
      <c r="H15" s="5">
        <f>F15+G15</f>
        <v>2600000000</v>
      </c>
      <c r="I15" s="3"/>
      <c r="J15" s="3"/>
    </row>
    <row r="16" spans="1:10" ht="18" customHeight="1">
      <c r="A16" s="26" t="s">
        <v>0</v>
      </c>
      <c r="B16" s="27" t="s">
        <v>2</v>
      </c>
      <c r="C16" s="27" t="s">
        <v>11</v>
      </c>
      <c r="D16" s="27" t="s">
        <v>6</v>
      </c>
      <c r="E16" s="15" t="s">
        <v>133</v>
      </c>
      <c r="F16" s="16">
        <v>2845000</v>
      </c>
      <c r="G16" s="16">
        <v>3155000</v>
      </c>
      <c r="H16" s="5">
        <f>F16+G16</f>
        <v>6000000</v>
      </c>
      <c r="I16" s="3"/>
      <c r="J16" s="3"/>
    </row>
    <row r="17" spans="1:10" ht="18" customHeight="1">
      <c r="A17" s="24" t="s">
        <v>0</v>
      </c>
      <c r="B17" s="25" t="s">
        <v>11</v>
      </c>
      <c r="C17" s="25"/>
      <c r="D17" s="25"/>
      <c r="E17" s="13" t="s">
        <v>14</v>
      </c>
      <c r="F17" s="14">
        <f>F18</f>
        <v>2281000</v>
      </c>
      <c r="G17" s="14">
        <f t="shared" ref="G17:H17" si="4">G18</f>
        <v>219000</v>
      </c>
      <c r="H17" s="4">
        <f t="shared" si="4"/>
        <v>2500000</v>
      </c>
      <c r="I17" s="3"/>
      <c r="J17" s="3"/>
    </row>
    <row r="18" spans="1:10" ht="18" customHeight="1">
      <c r="A18" s="24" t="s">
        <v>0</v>
      </c>
      <c r="B18" s="25" t="s">
        <v>11</v>
      </c>
      <c r="C18" s="25">
        <v>1</v>
      </c>
      <c r="D18" s="25"/>
      <c r="E18" s="13" t="s">
        <v>16</v>
      </c>
      <c r="F18" s="14">
        <f>F19</f>
        <v>2281000</v>
      </c>
      <c r="G18" s="14">
        <f t="shared" ref="G18:H18" si="5">G19</f>
        <v>219000</v>
      </c>
      <c r="H18" s="4">
        <f t="shared" si="5"/>
        <v>2500000</v>
      </c>
      <c r="I18" s="3"/>
      <c r="J18" s="3"/>
    </row>
    <row r="19" spans="1:10" ht="18" customHeight="1">
      <c r="A19" s="26" t="s">
        <v>0</v>
      </c>
      <c r="B19" s="27" t="s">
        <v>11</v>
      </c>
      <c r="C19" s="27">
        <v>1</v>
      </c>
      <c r="D19" s="27" t="s">
        <v>0</v>
      </c>
      <c r="E19" s="15" t="s">
        <v>97</v>
      </c>
      <c r="F19" s="16">
        <v>2281000</v>
      </c>
      <c r="G19" s="16">
        <v>219000</v>
      </c>
      <c r="H19" s="5">
        <f>F19+G19</f>
        <v>2500000</v>
      </c>
      <c r="I19" s="3"/>
      <c r="J19" s="3"/>
    </row>
    <row r="20" spans="1:10" ht="18" customHeight="1">
      <c r="A20" s="24" t="s">
        <v>0</v>
      </c>
      <c r="B20" s="25" t="s">
        <v>17</v>
      </c>
      <c r="C20" s="25"/>
      <c r="D20" s="25"/>
      <c r="E20" s="13" t="s">
        <v>18</v>
      </c>
      <c r="F20" s="14">
        <f>F21+F23+F25</f>
        <v>603358000</v>
      </c>
      <c r="G20" s="14">
        <f t="shared" ref="G20:H20" si="6">G21+G23+G25</f>
        <v>186642000</v>
      </c>
      <c r="H20" s="4">
        <f t="shared" si="6"/>
        <v>790000000</v>
      </c>
      <c r="I20" s="3"/>
      <c r="J20" s="3"/>
    </row>
    <row r="21" spans="1:10" ht="18" customHeight="1">
      <c r="A21" s="24" t="s">
        <v>0</v>
      </c>
      <c r="B21" s="25" t="s">
        <v>17</v>
      </c>
      <c r="C21" s="25" t="s">
        <v>17</v>
      </c>
      <c r="D21" s="25"/>
      <c r="E21" s="13" t="s">
        <v>19</v>
      </c>
      <c r="F21" s="14">
        <f>F22</f>
        <v>10946000</v>
      </c>
      <c r="G21" s="14">
        <f t="shared" ref="G21:H21" si="7">G22</f>
        <v>9054000</v>
      </c>
      <c r="H21" s="4">
        <f t="shared" si="7"/>
        <v>20000000</v>
      </c>
      <c r="I21" s="3"/>
      <c r="J21" s="3"/>
    </row>
    <row r="22" spans="1:10" ht="18" customHeight="1">
      <c r="A22" s="26" t="s">
        <v>0</v>
      </c>
      <c r="B22" s="27" t="s">
        <v>17</v>
      </c>
      <c r="C22" s="27" t="s">
        <v>17</v>
      </c>
      <c r="D22" s="27" t="s">
        <v>0</v>
      </c>
      <c r="E22" s="15" t="s">
        <v>20</v>
      </c>
      <c r="F22" s="16">
        <v>10946000</v>
      </c>
      <c r="G22" s="16">
        <v>9054000</v>
      </c>
      <c r="H22" s="5">
        <f>F22+G22</f>
        <v>20000000</v>
      </c>
      <c r="I22" s="3"/>
      <c r="J22" s="3"/>
    </row>
    <row r="23" spans="1:10" ht="18" customHeight="1">
      <c r="A23" s="24" t="s">
        <v>0</v>
      </c>
      <c r="B23" s="25" t="s">
        <v>17</v>
      </c>
      <c r="C23" s="25" t="s">
        <v>21</v>
      </c>
      <c r="D23" s="25"/>
      <c r="E23" s="13" t="s">
        <v>22</v>
      </c>
      <c r="F23" s="14">
        <f>F24</f>
        <v>427182000</v>
      </c>
      <c r="G23" s="14">
        <f t="shared" ref="G23:H25" si="8">G24</f>
        <v>76818000</v>
      </c>
      <c r="H23" s="4">
        <f t="shared" si="8"/>
        <v>504000000</v>
      </c>
      <c r="I23" s="3"/>
      <c r="J23" s="3"/>
    </row>
    <row r="24" spans="1:10" ht="18" customHeight="1">
      <c r="A24" s="26" t="s">
        <v>0</v>
      </c>
      <c r="B24" s="27" t="s">
        <v>17</v>
      </c>
      <c r="C24" s="27" t="s">
        <v>21</v>
      </c>
      <c r="D24" s="27" t="s">
        <v>0</v>
      </c>
      <c r="E24" s="15" t="s">
        <v>23</v>
      </c>
      <c r="F24" s="16">
        <v>427182000</v>
      </c>
      <c r="G24" s="16">
        <v>76818000</v>
      </c>
      <c r="H24" s="5">
        <f>F24+G24</f>
        <v>504000000</v>
      </c>
      <c r="I24" s="3"/>
      <c r="J24" s="3"/>
    </row>
    <row r="25" spans="1:10" ht="18" customHeight="1">
      <c r="A25" s="24" t="s">
        <v>0</v>
      </c>
      <c r="B25" s="25" t="s">
        <v>17</v>
      </c>
      <c r="C25" s="25">
        <v>6</v>
      </c>
      <c r="D25" s="25"/>
      <c r="E25" s="13" t="s">
        <v>98</v>
      </c>
      <c r="F25" s="14">
        <f>F26</f>
        <v>165230000</v>
      </c>
      <c r="G25" s="14">
        <f t="shared" si="8"/>
        <v>100770000</v>
      </c>
      <c r="H25" s="4">
        <f t="shared" si="8"/>
        <v>266000000</v>
      </c>
      <c r="I25" s="3"/>
      <c r="J25" s="3"/>
    </row>
    <row r="26" spans="1:10" ht="18" customHeight="1">
      <c r="A26" s="26" t="s">
        <v>0</v>
      </c>
      <c r="B26" s="27" t="s">
        <v>17</v>
      </c>
      <c r="C26" s="27">
        <v>6</v>
      </c>
      <c r="D26" s="27" t="s">
        <v>0</v>
      </c>
      <c r="E26" s="15" t="s">
        <v>99</v>
      </c>
      <c r="F26" s="16">
        <v>165230000</v>
      </c>
      <c r="G26" s="16">
        <v>100770000</v>
      </c>
      <c r="H26" s="5">
        <f>F26+G26</f>
        <v>266000000</v>
      </c>
      <c r="I26" s="3"/>
      <c r="J26" s="3"/>
    </row>
    <row r="27" spans="1:10" ht="18" customHeight="1">
      <c r="A27" s="24" t="s">
        <v>0</v>
      </c>
      <c r="B27" s="25" t="s">
        <v>21</v>
      </c>
      <c r="C27" s="25"/>
      <c r="D27" s="25"/>
      <c r="E27" s="13" t="s">
        <v>25</v>
      </c>
      <c r="F27" s="14">
        <f>F28+F30+F32</f>
        <v>2912738000</v>
      </c>
      <c r="G27" s="14">
        <f t="shared" ref="G27:H27" si="9">G28+G30+G32</f>
        <v>618112000</v>
      </c>
      <c r="H27" s="4">
        <f t="shared" si="9"/>
        <v>3530850000</v>
      </c>
      <c r="I27" s="3"/>
      <c r="J27" s="3"/>
    </row>
    <row r="28" spans="1:10" ht="18" customHeight="1">
      <c r="A28" s="24" t="s">
        <v>0</v>
      </c>
      <c r="B28" s="25" t="s">
        <v>21</v>
      </c>
      <c r="C28" s="25" t="s">
        <v>2</v>
      </c>
      <c r="D28" s="25"/>
      <c r="E28" s="13" t="s">
        <v>26</v>
      </c>
      <c r="F28" s="14">
        <f>F29</f>
        <v>1819135000</v>
      </c>
      <c r="G28" s="14">
        <f t="shared" ref="G28:H28" si="10">G29</f>
        <v>390865000</v>
      </c>
      <c r="H28" s="4">
        <f t="shared" si="10"/>
        <v>2210000000</v>
      </c>
      <c r="I28" s="3"/>
      <c r="J28" s="3"/>
    </row>
    <row r="29" spans="1:10" ht="18" customHeight="1">
      <c r="A29" s="26" t="s">
        <v>0</v>
      </c>
      <c r="B29" s="27" t="s">
        <v>21</v>
      </c>
      <c r="C29" s="27" t="s">
        <v>2</v>
      </c>
      <c r="D29" s="27" t="s">
        <v>0</v>
      </c>
      <c r="E29" s="15" t="s">
        <v>27</v>
      </c>
      <c r="F29" s="16">
        <v>1819135000</v>
      </c>
      <c r="G29" s="16">
        <v>390865000</v>
      </c>
      <c r="H29" s="5">
        <f>F29+G29</f>
        <v>2210000000</v>
      </c>
      <c r="I29" s="3"/>
      <c r="J29" s="3"/>
    </row>
    <row r="30" spans="1:10" ht="18" customHeight="1">
      <c r="A30" s="24" t="s">
        <v>0</v>
      </c>
      <c r="B30" s="25" t="s">
        <v>21</v>
      </c>
      <c r="C30" s="25" t="s">
        <v>24</v>
      </c>
      <c r="D30" s="25"/>
      <c r="E30" s="13" t="s">
        <v>29</v>
      </c>
      <c r="F30" s="14">
        <f>F31</f>
        <v>657562000</v>
      </c>
      <c r="G30" s="14">
        <f t="shared" ref="G30:H30" si="11">G31</f>
        <v>187438000</v>
      </c>
      <c r="H30" s="4">
        <f t="shared" si="11"/>
        <v>845000000</v>
      </c>
      <c r="I30" s="3"/>
      <c r="J30" s="3"/>
    </row>
    <row r="31" spans="1:10" ht="18" customHeight="1">
      <c r="A31" s="26" t="s">
        <v>0</v>
      </c>
      <c r="B31" s="27" t="s">
        <v>21</v>
      </c>
      <c r="C31" s="27" t="s">
        <v>24</v>
      </c>
      <c r="D31" s="27" t="s">
        <v>0</v>
      </c>
      <c r="E31" s="15" t="s">
        <v>29</v>
      </c>
      <c r="F31" s="16">
        <v>657562000</v>
      </c>
      <c r="G31" s="16">
        <v>187438000</v>
      </c>
      <c r="H31" s="5">
        <f>F31+G31</f>
        <v>845000000</v>
      </c>
      <c r="I31" s="3"/>
      <c r="J31" s="3"/>
    </row>
    <row r="32" spans="1:10" ht="18" customHeight="1">
      <c r="A32" s="24" t="s">
        <v>0</v>
      </c>
      <c r="B32" s="25" t="s">
        <v>21</v>
      </c>
      <c r="C32" s="25" t="s">
        <v>30</v>
      </c>
      <c r="D32" s="25"/>
      <c r="E32" s="13" t="s">
        <v>31</v>
      </c>
      <c r="F32" s="14">
        <f>SUM(F33:F37)</f>
        <v>436041000</v>
      </c>
      <c r="G32" s="14">
        <f t="shared" ref="G32:H32" si="12">SUM(G33:G37)</f>
        <v>39809000</v>
      </c>
      <c r="H32" s="4">
        <f t="shared" si="12"/>
        <v>475850000</v>
      </c>
      <c r="I32" s="3"/>
      <c r="J32" s="3"/>
    </row>
    <row r="33" spans="1:10" ht="18" customHeight="1">
      <c r="A33" s="26" t="s">
        <v>0</v>
      </c>
      <c r="B33" s="27" t="s">
        <v>21</v>
      </c>
      <c r="C33" s="27" t="s">
        <v>30</v>
      </c>
      <c r="D33" s="27" t="s">
        <v>0</v>
      </c>
      <c r="E33" s="15" t="s">
        <v>32</v>
      </c>
      <c r="F33" s="16">
        <v>287509000</v>
      </c>
      <c r="G33" s="16">
        <v>14491000</v>
      </c>
      <c r="H33" s="5">
        <f>F33+G33</f>
        <v>302000000</v>
      </c>
      <c r="I33" s="3"/>
      <c r="J33" s="3"/>
    </row>
    <row r="34" spans="1:10" ht="18" customHeight="1">
      <c r="A34" s="26" t="s">
        <v>0</v>
      </c>
      <c r="B34" s="27" t="s">
        <v>21</v>
      </c>
      <c r="C34" s="27" t="s">
        <v>30</v>
      </c>
      <c r="D34" s="27" t="s">
        <v>6</v>
      </c>
      <c r="E34" s="15" t="s">
        <v>33</v>
      </c>
      <c r="F34" s="16">
        <v>15785000</v>
      </c>
      <c r="G34" s="16">
        <v>215000</v>
      </c>
      <c r="H34" s="5">
        <f>F34+G34</f>
        <v>16000000</v>
      </c>
      <c r="I34" s="3"/>
      <c r="J34" s="3"/>
    </row>
    <row r="35" spans="1:10" ht="18" customHeight="1">
      <c r="A35" s="26" t="s">
        <v>0</v>
      </c>
      <c r="B35" s="27" t="s">
        <v>21</v>
      </c>
      <c r="C35" s="27" t="s">
        <v>30</v>
      </c>
      <c r="D35" s="27" t="s">
        <v>7</v>
      </c>
      <c r="E35" s="15" t="s">
        <v>34</v>
      </c>
      <c r="F35" s="16">
        <v>128018000</v>
      </c>
      <c r="G35" s="16">
        <v>16982000</v>
      </c>
      <c r="H35" s="5">
        <f t="shared" ref="H35:H37" si="13">F35+G35</f>
        <v>145000000</v>
      </c>
      <c r="I35" s="3"/>
      <c r="J35" s="3"/>
    </row>
    <row r="36" spans="1:10" ht="18" customHeight="1">
      <c r="A36" s="26" t="s">
        <v>0</v>
      </c>
      <c r="B36" s="27" t="s">
        <v>21</v>
      </c>
      <c r="C36" s="27" t="s">
        <v>30</v>
      </c>
      <c r="D36" s="34" t="s">
        <v>8</v>
      </c>
      <c r="E36" s="15" t="s">
        <v>100</v>
      </c>
      <c r="F36" s="16">
        <v>514000</v>
      </c>
      <c r="G36" s="16">
        <v>336000</v>
      </c>
      <c r="H36" s="5">
        <f t="shared" si="13"/>
        <v>850000</v>
      </c>
      <c r="I36" s="3"/>
      <c r="J36" s="3"/>
    </row>
    <row r="37" spans="1:10" ht="18" customHeight="1">
      <c r="A37" s="26" t="s">
        <v>0</v>
      </c>
      <c r="B37" s="27" t="s">
        <v>21</v>
      </c>
      <c r="C37" s="27" t="s">
        <v>30</v>
      </c>
      <c r="D37" s="34" t="s">
        <v>35</v>
      </c>
      <c r="E37" s="15" t="s">
        <v>101</v>
      </c>
      <c r="F37" s="16">
        <v>4215000</v>
      </c>
      <c r="G37" s="16">
        <v>7785000</v>
      </c>
      <c r="H37" s="5">
        <f t="shared" si="13"/>
        <v>12000000</v>
      </c>
      <c r="I37" s="3"/>
      <c r="J37" s="3"/>
    </row>
    <row r="38" spans="1:10" ht="18" customHeight="1">
      <c r="A38" s="24" t="s">
        <v>0</v>
      </c>
      <c r="B38" s="25" t="s">
        <v>28</v>
      </c>
      <c r="C38" s="25"/>
      <c r="D38" s="25"/>
      <c r="E38" s="13" t="s">
        <v>36</v>
      </c>
      <c r="F38" s="14">
        <f>F39+F42</f>
        <v>5684930000</v>
      </c>
      <c r="G38" s="14">
        <f t="shared" ref="G38:H38" si="14">G39+G42</f>
        <v>485070000</v>
      </c>
      <c r="H38" s="4">
        <f t="shared" si="14"/>
        <v>6170000000</v>
      </c>
      <c r="I38" s="3"/>
      <c r="J38" s="3"/>
    </row>
    <row r="39" spans="1:10" ht="18" customHeight="1">
      <c r="A39" s="24" t="s">
        <v>0</v>
      </c>
      <c r="B39" s="25" t="s">
        <v>28</v>
      </c>
      <c r="C39" s="25" t="s">
        <v>2</v>
      </c>
      <c r="D39" s="25"/>
      <c r="E39" s="13" t="s">
        <v>37</v>
      </c>
      <c r="F39" s="14">
        <f>SUM(F40:F41)</f>
        <v>431305000</v>
      </c>
      <c r="G39" s="14">
        <f t="shared" ref="G39:H39" si="15">SUM(G40:G41)</f>
        <v>240695000</v>
      </c>
      <c r="H39" s="4">
        <f t="shared" si="15"/>
        <v>672000000</v>
      </c>
      <c r="I39" s="3"/>
      <c r="J39" s="3"/>
    </row>
    <row r="40" spans="1:10" ht="18" customHeight="1">
      <c r="A40" s="26" t="s">
        <v>0</v>
      </c>
      <c r="B40" s="27" t="s">
        <v>28</v>
      </c>
      <c r="C40" s="27" t="s">
        <v>2</v>
      </c>
      <c r="D40" s="27" t="s">
        <v>0</v>
      </c>
      <c r="E40" s="15" t="s">
        <v>38</v>
      </c>
      <c r="F40" s="16">
        <v>412537000</v>
      </c>
      <c r="G40" s="16">
        <v>233463000</v>
      </c>
      <c r="H40" s="5">
        <f>F40+G40</f>
        <v>646000000</v>
      </c>
      <c r="I40" s="3"/>
      <c r="J40" s="3"/>
    </row>
    <row r="41" spans="1:10" ht="18" customHeight="1">
      <c r="A41" s="26" t="s">
        <v>0</v>
      </c>
      <c r="B41" s="27" t="s">
        <v>28</v>
      </c>
      <c r="C41" s="27" t="s">
        <v>2</v>
      </c>
      <c r="D41" s="27" t="s">
        <v>6</v>
      </c>
      <c r="E41" s="15" t="s">
        <v>102</v>
      </c>
      <c r="F41" s="16">
        <v>18768000</v>
      </c>
      <c r="G41" s="16">
        <v>7232000</v>
      </c>
      <c r="H41" s="5">
        <f>F41+G41</f>
        <v>26000000</v>
      </c>
      <c r="I41" s="3"/>
      <c r="J41" s="3"/>
    </row>
    <row r="42" spans="1:10" ht="18" customHeight="1">
      <c r="A42" s="24" t="s">
        <v>0</v>
      </c>
      <c r="B42" s="25" t="s">
        <v>28</v>
      </c>
      <c r="C42" s="25" t="s">
        <v>11</v>
      </c>
      <c r="D42" s="25"/>
      <c r="E42" s="13" t="s">
        <v>40</v>
      </c>
      <c r="F42" s="14">
        <f>F43+F44</f>
        <v>5253625000</v>
      </c>
      <c r="G42" s="14">
        <f t="shared" ref="G42:H42" si="16">G43+G44</f>
        <v>244375000</v>
      </c>
      <c r="H42" s="4">
        <f t="shared" si="16"/>
        <v>5498000000</v>
      </c>
      <c r="I42" s="3"/>
      <c r="J42" s="3"/>
    </row>
    <row r="43" spans="1:10" ht="18" customHeight="1">
      <c r="A43" s="26" t="s">
        <v>0</v>
      </c>
      <c r="B43" s="27" t="s">
        <v>28</v>
      </c>
      <c r="C43" s="27" t="s">
        <v>11</v>
      </c>
      <c r="D43" s="27" t="s">
        <v>0</v>
      </c>
      <c r="E43" s="15" t="s">
        <v>41</v>
      </c>
      <c r="F43" s="16">
        <v>152409000</v>
      </c>
      <c r="G43" s="16">
        <v>137591000</v>
      </c>
      <c r="H43" s="5">
        <f>F43+G43</f>
        <v>290000000</v>
      </c>
      <c r="I43" s="3"/>
      <c r="J43" s="3"/>
    </row>
    <row r="44" spans="1:10" ht="18" customHeight="1">
      <c r="A44" s="26" t="s">
        <v>0</v>
      </c>
      <c r="B44" s="27" t="s">
        <v>28</v>
      </c>
      <c r="C44" s="27" t="s">
        <v>11</v>
      </c>
      <c r="D44" s="27" t="s">
        <v>6</v>
      </c>
      <c r="E44" s="15" t="s">
        <v>42</v>
      </c>
      <c r="F44" s="16">
        <v>5101216000</v>
      </c>
      <c r="G44" s="16">
        <v>106784000</v>
      </c>
      <c r="H44" s="5">
        <f>F44+G44</f>
        <v>5208000000</v>
      </c>
      <c r="I44" s="3"/>
      <c r="J44" s="3"/>
    </row>
    <row r="45" spans="1:10" ht="18" customHeight="1">
      <c r="A45" s="24" t="s">
        <v>0</v>
      </c>
      <c r="B45" s="25" t="s">
        <v>24</v>
      </c>
      <c r="C45" s="25"/>
      <c r="D45" s="25"/>
      <c r="E45" s="13" t="s">
        <v>43</v>
      </c>
      <c r="F45" s="14">
        <f>F46+F48+F50+F52</f>
        <v>402206000</v>
      </c>
      <c r="G45" s="14">
        <f t="shared" ref="G45:H45" si="17">G46+G48+G50+G52</f>
        <v>148544000</v>
      </c>
      <c r="H45" s="4">
        <f t="shared" si="17"/>
        <v>550750000</v>
      </c>
      <c r="I45" s="3"/>
      <c r="J45" s="3"/>
    </row>
    <row r="46" spans="1:10" ht="18" customHeight="1">
      <c r="A46" s="24" t="s">
        <v>0</v>
      </c>
      <c r="B46" s="25" t="s">
        <v>24</v>
      </c>
      <c r="C46" s="25" t="s">
        <v>2</v>
      </c>
      <c r="D46" s="25"/>
      <c r="E46" s="13" t="s">
        <v>44</v>
      </c>
      <c r="F46" s="14">
        <f>F47</f>
        <v>386956000</v>
      </c>
      <c r="G46" s="14">
        <f t="shared" ref="G46:H50" si="18">G47</f>
        <v>144044000</v>
      </c>
      <c r="H46" s="4">
        <f t="shared" si="18"/>
        <v>531000000</v>
      </c>
      <c r="I46" s="3"/>
      <c r="J46" s="3"/>
    </row>
    <row r="47" spans="1:10" ht="18" customHeight="1">
      <c r="A47" s="26" t="s">
        <v>0</v>
      </c>
      <c r="B47" s="27" t="s">
        <v>24</v>
      </c>
      <c r="C47" s="27" t="s">
        <v>2</v>
      </c>
      <c r="D47" s="27" t="s">
        <v>0</v>
      </c>
      <c r="E47" s="15" t="s">
        <v>44</v>
      </c>
      <c r="F47" s="16">
        <v>386956000</v>
      </c>
      <c r="G47" s="16">
        <v>144044000</v>
      </c>
      <c r="H47" s="5">
        <f>F47+G47</f>
        <v>531000000</v>
      </c>
      <c r="I47" s="3"/>
      <c r="J47" s="3"/>
    </row>
    <row r="48" spans="1:10" ht="21.75" customHeight="1">
      <c r="A48" s="24" t="s">
        <v>0</v>
      </c>
      <c r="B48" s="25" t="s">
        <v>24</v>
      </c>
      <c r="C48" s="25">
        <v>2</v>
      </c>
      <c r="D48" s="25"/>
      <c r="E48" s="13" t="s">
        <v>103</v>
      </c>
      <c r="F48" s="14">
        <f>F49</f>
        <v>560000</v>
      </c>
      <c r="G48" s="14">
        <f t="shared" si="18"/>
        <v>190000</v>
      </c>
      <c r="H48" s="4">
        <f t="shared" si="18"/>
        <v>750000</v>
      </c>
      <c r="I48" s="3"/>
      <c r="J48" s="3"/>
    </row>
    <row r="49" spans="1:10" ht="21.75" customHeight="1">
      <c r="A49" s="26" t="s">
        <v>0</v>
      </c>
      <c r="B49" s="27" t="s">
        <v>24</v>
      </c>
      <c r="C49" s="27">
        <v>2</v>
      </c>
      <c r="D49" s="27" t="s">
        <v>0</v>
      </c>
      <c r="E49" s="15" t="s">
        <v>104</v>
      </c>
      <c r="F49" s="16">
        <v>560000</v>
      </c>
      <c r="G49" s="16">
        <v>190000</v>
      </c>
      <c r="H49" s="5">
        <f>F49+G49</f>
        <v>750000</v>
      </c>
      <c r="I49" s="3"/>
      <c r="J49" s="3"/>
    </row>
    <row r="50" spans="1:10" ht="21.75" customHeight="1">
      <c r="A50" s="24" t="s">
        <v>0</v>
      </c>
      <c r="B50" s="25" t="s">
        <v>24</v>
      </c>
      <c r="C50" s="25">
        <v>3</v>
      </c>
      <c r="D50" s="25"/>
      <c r="E50" s="13" t="s">
        <v>105</v>
      </c>
      <c r="F50" s="14">
        <f>F51</f>
        <v>5690000</v>
      </c>
      <c r="G50" s="14">
        <f t="shared" si="18"/>
        <v>1310000</v>
      </c>
      <c r="H50" s="4">
        <f t="shared" si="18"/>
        <v>7000000</v>
      </c>
      <c r="I50" s="3"/>
      <c r="J50" s="3"/>
    </row>
    <row r="51" spans="1:10" ht="21.75" customHeight="1">
      <c r="A51" s="26" t="s">
        <v>0</v>
      </c>
      <c r="B51" s="27" t="s">
        <v>24</v>
      </c>
      <c r="C51" s="27">
        <v>3</v>
      </c>
      <c r="D51" s="27" t="s">
        <v>0</v>
      </c>
      <c r="E51" s="15" t="s">
        <v>105</v>
      </c>
      <c r="F51" s="16">
        <v>5690000</v>
      </c>
      <c r="G51" s="16">
        <v>1310000</v>
      </c>
      <c r="H51" s="5">
        <f>F51+G51</f>
        <v>7000000</v>
      </c>
      <c r="I51" s="3"/>
      <c r="J51" s="3"/>
    </row>
    <row r="52" spans="1:10" ht="21.75" customHeight="1">
      <c r="A52" s="24" t="s">
        <v>0</v>
      </c>
      <c r="B52" s="25" t="s">
        <v>24</v>
      </c>
      <c r="C52" s="25">
        <v>8</v>
      </c>
      <c r="D52" s="25"/>
      <c r="E52" s="13" t="s">
        <v>106</v>
      </c>
      <c r="F52" s="14">
        <f>F53</f>
        <v>9000000</v>
      </c>
      <c r="G52" s="14">
        <f t="shared" ref="G52:H52" si="19">G53</f>
        <v>3000000</v>
      </c>
      <c r="H52" s="4">
        <f t="shared" si="19"/>
        <v>12000000</v>
      </c>
      <c r="I52" s="3"/>
      <c r="J52" s="3"/>
    </row>
    <row r="53" spans="1:10" ht="21.75" customHeight="1">
      <c r="A53" s="26" t="s">
        <v>0</v>
      </c>
      <c r="B53" s="27" t="s">
        <v>24</v>
      </c>
      <c r="C53" s="27">
        <v>8</v>
      </c>
      <c r="D53" s="27" t="s">
        <v>0</v>
      </c>
      <c r="E53" s="15" t="s">
        <v>106</v>
      </c>
      <c r="F53" s="16">
        <v>9000000</v>
      </c>
      <c r="G53" s="16">
        <v>3000000</v>
      </c>
      <c r="H53" s="5">
        <f>F53+G53</f>
        <v>12000000</v>
      </c>
      <c r="I53" s="3"/>
      <c r="J53" s="3"/>
    </row>
    <row r="54" spans="1:10" ht="19.5" customHeight="1">
      <c r="A54" s="24" t="s">
        <v>0</v>
      </c>
      <c r="B54" s="25" t="s">
        <v>45</v>
      </c>
      <c r="C54" s="25"/>
      <c r="D54" s="25"/>
      <c r="E54" s="13" t="s">
        <v>46</v>
      </c>
      <c r="F54" s="14">
        <f>F55</f>
        <v>1310660000</v>
      </c>
      <c r="G54" s="14">
        <f t="shared" ref="G54:H54" si="20">G55</f>
        <v>1122140000</v>
      </c>
      <c r="H54" s="4">
        <f t="shared" si="20"/>
        <v>2432800000</v>
      </c>
      <c r="I54" s="3"/>
      <c r="J54" s="3"/>
    </row>
    <row r="55" spans="1:10" ht="19.5" customHeight="1">
      <c r="A55" s="24" t="s">
        <v>0</v>
      </c>
      <c r="B55" s="25" t="s">
        <v>45</v>
      </c>
      <c r="C55" s="25" t="s">
        <v>2</v>
      </c>
      <c r="D55" s="25"/>
      <c r="E55" s="13" t="s">
        <v>47</v>
      </c>
      <c r="F55" s="14">
        <f>SUM(F56:F72)</f>
        <v>1310660000</v>
      </c>
      <c r="G55" s="14">
        <f t="shared" ref="G55:H55" si="21">SUM(G56:G72)</f>
        <v>1122140000</v>
      </c>
      <c r="H55" s="4">
        <f t="shared" si="21"/>
        <v>2432800000</v>
      </c>
      <c r="I55" s="3"/>
      <c r="J55" s="3"/>
    </row>
    <row r="56" spans="1:10" ht="19.5" customHeight="1">
      <c r="A56" s="26" t="s">
        <v>0</v>
      </c>
      <c r="B56" s="27" t="s">
        <v>45</v>
      </c>
      <c r="C56" s="27" t="s">
        <v>2</v>
      </c>
      <c r="D56" s="27" t="s">
        <v>0</v>
      </c>
      <c r="E56" s="15" t="s">
        <v>48</v>
      </c>
      <c r="F56" s="16">
        <v>595358000</v>
      </c>
      <c r="G56" s="16">
        <v>413642000</v>
      </c>
      <c r="H56" s="5">
        <f t="shared" ref="H56:H72" si="22">F56+G56</f>
        <v>1009000000</v>
      </c>
      <c r="I56" s="3"/>
      <c r="J56" s="3"/>
    </row>
    <row r="57" spans="1:10" ht="19.5" customHeight="1">
      <c r="A57" s="26" t="s">
        <v>0</v>
      </c>
      <c r="B57" s="27" t="s">
        <v>45</v>
      </c>
      <c r="C57" s="27" t="s">
        <v>2</v>
      </c>
      <c r="D57" s="27" t="s">
        <v>6</v>
      </c>
      <c r="E57" s="15" t="s">
        <v>49</v>
      </c>
      <c r="F57" s="16">
        <v>3543000</v>
      </c>
      <c r="G57" s="16">
        <v>257000</v>
      </c>
      <c r="H57" s="5">
        <f t="shared" si="22"/>
        <v>3800000</v>
      </c>
      <c r="I57" s="3"/>
      <c r="J57" s="3"/>
    </row>
    <row r="58" spans="1:10" ht="19.5" customHeight="1">
      <c r="A58" s="26" t="s">
        <v>0</v>
      </c>
      <c r="B58" s="27" t="s">
        <v>45</v>
      </c>
      <c r="C58" s="27" t="s">
        <v>2</v>
      </c>
      <c r="D58" s="27" t="s">
        <v>7</v>
      </c>
      <c r="E58" s="15" t="s">
        <v>50</v>
      </c>
      <c r="F58" s="16">
        <v>10911000</v>
      </c>
      <c r="G58" s="16">
        <v>1089000</v>
      </c>
      <c r="H58" s="5">
        <f t="shared" si="22"/>
        <v>12000000</v>
      </c>
      <c r="I58" s="3"/>
      <c r="J58" s="3"/>
    </row>
    <row r="59" spans="1:10" ht="19.5" customHeight="1">
      <c r="A59" s="26" t="s">
        <v>0</v>
      </c>
      <c r="B59" s="27" t="s">
        <v>45</v>
      </c>
      <c r="C59" s="27" t="s">
        <v>2</v>
      </c>
      <c r="D59" s="34" t="s">
        <v>8</v>
      </c>
      <c r="E59" s="15" t="s">
        <v>107</v>
      </c>
      <c r="F59" s="16">
        <v>13930000</v>
      </c>
      <c r="G59" s="16">
        <v>1070000</v>
      </c>
      <c r="H59" s="5">
        <f t="shared" si="22"/>
        <v>15000000</v>
      </c>
      <c r="I59" s="3"/>
      <c r="J59" s="3"/>
    </row>
    <row r="60" spans="1:10" ht="18.75" customHeight="1">
      <c r="A60" s="26" t="s">
        <v>0</v>
      </c>
      <c r="B60" s="27" t="s">
        <v>45</v>
      </c>
      <c r="C60" s="27" t="s">
        <v>2</v>
      </c>
      <c r="D60" s="27" t="s">
        <v>10</v>
      </c>
      <c r="E60" s="15" t="s">
        <v>51</v>
      </c>
      <c r="F60" s="16">
        <v>17850000</v>
      </c>
      <c r="G60" s="16">
        <v>5150000</v>
      </c>
      <c r="H60" s="5">
        <f t="shared" si="22"/>
        <v>23000000</v>
      </c>
      <c r="I60" s="3"/>
      <c r="J60" s="3"/>
    </row>
    <row r="61" spans="1:10" ht="18.75" customHeight="1">
      <c r="A61" s="26" t="s">
        <v>0</v>
      </c>
      <c r="B61" s="27" t="s">
        <v>45</v>
      </c>
      <c r="C61" s="27" t="s">
        <v>2</v>
      </c>
      <c r="D61" s="27" t="s">
        <v>35</v>
      </c>
      <c r="E61" s="15" t="s">
        <v>52</v>
      </c>
      <c r="F61" s="16">
        <v>30000000</v>
      </c>
      <c r="G61" s="16">
        <v>14000000</v>
      </c>
      <c r="H61" s="5">
        <f t="shared" si="22"/>
        <v>44000000</v>
      </c>
      <c r="I61" s="3"/>
      <c r="J61" s="3"/>
    </row>
    <row r="62" spans="1:10" ht="18.75" customHeight="1">
      <c r="A62" s="26" t="s">
        <v>0</v>
      </c>
      <c r="B62" s="27" t="s">
        <v>45</v>
      </c>
      <c r="C62" s="27" t="s">
        <v>2</v>
      </c>
      <c r="D62" s="27">
        <v>13</v>
      </c>
      <c r="E62" s="15" t="s">
        <v>108</v>
      </c>
      <c r="F62" s="16">
        <v>841000</v>
      </c>
      <c r="G62" s="16">
        <v>159000</v>
      </c>
      <c r="H62" s="5">
        <f t="shared" si="22"/>
        <v>1000000</v>
      </c>
      <c r="I62" s="3"/>
      <c r="J62" s="3"/>
    </row>
    <row r="63" spans="1:10" ht="18.75" customHeight="1">
      <c r="A63" s="26" t="s">
        <v>0</v>
      </c>
      <c r="B63" s="27" t="s">
        <v>45</v>
      </c>
      <c r="C63" s="27" t="s">
        <v>2</v>
      </c>
      <c r="D63" s="27" t="s">
        <v>53</v>
      </c>
      <c r="E63" s="15" t="s">
        <v>54</v>
      </c>
      <c r="F63" s="16">
        <v>45614000</v>
      </c>
      <c r="G63" s="16">
        <v>14386000</v>
      </c>
      <c r="H63" s="5">
        <f t="shared" si="22"/>
        <v>60000000</v>
      </c>
      <c r="I63" s="3"/>
      <c r="J63" s="3"/>
    </row>
    <row r="64" spans="1:10" ht="18.75" customHeight="1">
      <c r="A64" s="26" t="s">
        <v>0</v>
      </c>
      <c r="B64" s="27" t="s">
        <v>45</v>
      </c>
      <c r="C64" s="27" t="s">
        <v>2</v>
      </c>
      <c r="D64" s="27">
        <v>15</v>
      </c>
      <c r="E64" s="15" t="s">
        <v>109</v>
      </c>
      <c r="F64" s="16">
        <v>948000</v>
      </c>
      <c r="G64" s="16">
        <v>2052000</v>
      </c>
      <c r="H64" s="5">
        <f t="shared" si="22"/>
        <v>3000000</v>
      </c>
      <c r="I64" s="3"/>
      <c r="J64" s="3"/>
    </row>
    <row r="65" spans="1:10" ht="18.75" customHeight="1">
      <c r="A65" s="26" t="s">
        <v>0</v>
      </c>
      <c r="B65" s="27" t="s">
        <v>45</v>
      </c>
      <c r="C65" s="27" t="s">
        <v>2</v>
      </c>
      <c r="D65" s="27">
        <v>16</v>
      </c>
      <c r="E65" s="15" t="s">
        <v>110</v>
      </c>
      <c r="F65" s="16">
        <v>525000</v>
      </c>
      <c r="G65" s="16">
        <v>475000</v>
      </c>
      <c r="H65" s="5">
        <f t="shared" si="22"/>
        <v>1000000</v>
      </c>
      <c r="I65" s="3"/>
      <c r="J65" s="3"/>
    </row>
    <row r="66" spans="1:10" ht="20.25" customHeight="1">
      <c r="A66" s="26" t="s">
        <v>0</v>
      </c>
      <c r="B66" s="27" t="s">
        <v>45</v>
      </c>
      <c r="C66" s="27" t="s">
        <v>2</v>
      </c>
      <c r="D66" s="27">
        <v>17</v>
      </c>
      <c r="E66" s="15" t="s">
        <v>111</v>
      </c>
      <c r="F66" s="16">
        <v>31000</v>
      </c>
      <c r="G66" s="16">
        <v>2969000</v>
      </c>
      <c r="H66" s="5">
        <f t="shared" si="22"/>
        <v>3000000</v>
      </c>
      <c r="I66" s="3"/>
      <c r="J66" s="3"/>
    </row>
    <row r="67" spans="1:10" ht="20.25" customHeight="1">
      <c r="A67" s="26" t="s">
        <v>0</v>
      </c>
      <c r="B67" s="27" t="s">
        <v>45</v>
      </c>
      <c r="C67" s="27" t="s">
        <v>2</v>
      </c>
      <c r="D67" s="27">
        <v>20</v>
      </c>
      <c r="E67" s="15" t="s">
        <v>112</v>
      </c>
      <c r="F67" s="16">
        <v>600000</v>
      </c>
      <c r="G67" s="16">
        <v>3400000</v>
      </c>
      <c r="H67" s="5">
        <f t="shared" si="22"/>
        <v>4000000</v>
      </c>
      <c r="I67" s="3"/>
      <c r="J67" s="3"/>
    </row>
    <row r="68" spans="1:10" ht="18" customHeight="1">
      <c r="A68" s="26" t="s">
        <v>0</v>
      </c>
      <c r="B68" s="27" t="s">
        <v>45</v>
      </c>
      <c r="C68" s="27" t="s">
        <v>2</v>
      </c>
      <c r="D68" s="27">
        <v>21</v>
      </c>
      <c r="E68" s="15" t="s">
        <v>113</v>
      </c>
      <c r="F68" s="45" t="s">
        <v>136</v>
      </c>
      <c r="G68" s="16">
        <v>11000000</v>
      </c>
      <c r="H68" s="5">
        <f>G68</f>
        <v>11000000</v>
      </c>
      <c r="I68" s="3"/>
      <c r="J68" s="3"/>
    </row>
    <row r="69" spans="1:10" ht="18" customHeight="1">
      <c r="A69" s="26" t="s">
        <v>0</v>
      </c>
      <c r="B69" s="27" t="s">
        <v>45</v>
      </c>
      <c r="C69" s="27" t="s">
        <v>2</v>
      </c>
      <c r="D69" s="27">
        <v>22</v>
      </c>
      <c r="E69" s="15" t="s">
        <v>114</v>
      </c>
      <c r="F69" s="45" t="s">
        <v>136</v>
      </c>
      <c r="G69" s="16">
        <v>137000000</v>
      </c>
      <c r="H69" s="5">
        <f>G69</f>
        <v>137000000</v>
      </c>
      <c r="I69" s="3"/>
      <c r="J69" s="3"/>
    </row>
    <row r="70" spans="1:10" ht="18" customHeight="1">
      <c r="A70" s="26" t="s">
        <v>0</v>
      </c>
      <c r="B70" s="27" t="s">
        <v>45</v>
      </c>
      <c r="C70" s="27" t="s">
        <v>2</v>
      </c>
      <c r="D70" s="27">
        <v>23</v>
      </c>
      <c r="E70" s="15" t="s">
        <v>115</v>
      </c>
      <c r="F70" s="45" t="s">
        <v>136</v>
      </c>
      <c r="G70" s="16">
        <v>178000000</v>
      </c>
      <c r="H70" s="5">
        <f>G70</f>
        <v>178000000</v>
      </c>
      <c r="I70" s="3"/>
      <c r="J70" s="3"/>
    </row>
    <row r="71" spans="1:10" ht="18" customHeight="1">
      <c r="A71" s="26" t="s">
        <v>0</v>
      </c>
      <c r="B71" s="27" t="s">
        <v>45</v>
      </c>
      <c r="C71" s="27" t="s">
        <v>2</v>
      </c>
      <c r="D71" s="27">
        <v>24</v>
      </c>
      <c r="E71" s="15" t="s">
        <v>116</v>
      </c>
      <c r="F71" s="45" t="s">
        <v>136</v>
      </c>
      <c r="G71" s="16">
        <v>58000000</v>
      </c>
      <c r="H71" s="5">
        <f>G71</f>
        <v>58000000</v>
      </c>
      <c r="I71" s="3"/>
      <c r="J71" s="3"/>
    </row>
    <row r="72" spans="1:10" ht="18" customHeight="1">
      <c r="A72" s="26" t="s">
        <v>0</v>
      </c>
      <c r="B72" s="27" t="s">
        <v>45</v>
      </c>
      <c r="C72" s="27" t="s">
        <v>2</v>
      </c>
      <c r="D72" s="27">
        <v>50</v>
      </c>
      <c r="E72" s="15" t="s">
        <v>117</v>
      </c>
      <c r="F72" s="16">
        <v>590509000</v>
      </c>
      <c r="G72" s="16">
        <v>279491000</v>
      </c>
      <c r="H72" s="5">
        <f t="shared" si="22"/>
        <v>870000000</v>
      </c>
      <c r="I72" s="3"/>
      <c r="J72" s="3"/>
    </row>
    <row r="73" spans="1:10" ht="18" customHeight="1">
      <c r="A73" s="24" t="s">
        <v>6</v>
      </c>
      <c r="B73" s="25"/>
      <c r="C73" s="25"/>
      <c r="D73" s="25"/>
      <c r="E73" s="13" t="s">
        <v>55</v>
      </c>
      <c r="F73" s="14">
        <f>F74+F94+F97+F103</f>
        <v>2812272000</v>
      </c>
      <c r="G73" s="14">
        <f>G74+G94+G97+G103</f>
        <v>600964000</v>
      </c>
      <c r="H73" s="4">
        <f>H74+H94+H97+H103</f>
        <v>3413236000</v>
      </c>
      <c r="I73" s="3"/>
      <c r="J73" s="3"/>
    </row>
    <row r="74" spans="1:10" ht="18" customHeight="1">
      <c r="A74" s="24" t="s">
        <v>6</v>
      </c>
      <c r="B74" s="25" t="s">
        <v>2</v>
      </c>
      <c r="C74" s="25"/>
      <c r="D74" s="25"/>
      <c r="E74" s="13" t="s">
        <v>56</v>
      </c>
      <c r="F74" s="14">
        <f>F75+F91</f>
        <v>190453000</v>
      </c>
      <c r="G74" s="14">
        <f>G75+G91</f>
        <v>68333000</v>
      </c>
      <c r="H74" s="14">
        <f>H75+H91</f>
        <v>258786000</v>
      </c>
      <c r="I74" s="3"/>
      <c r="J74" s="3"/>
    </row>
    <row r="75" spans="1:10" ht="18" customHeight="1">
      <c r="A75" s="24" t="s">
        <v>6</v>
      </c>
      <c r="B75" s="25" t="s">
        <v>2</v>
      </c>
      <c r="C75" s="25">
        <v>5</v>
      </c>
      <c r="D75" s="25"/>
      <c r="E75" s="13" t="s">
        <v>57</v>
      </c>
      <c r="F75" s="14">
        <f>SUM(F76:F90)</f>
        <v>186283000</v>
      </c>
      <c r="G75" s="14">
        <f t="shared" ref="G75:H75" si="23">SUM(G76:G90)</f>
        <v>67403000</v>
      </c>
      <c r="H75" s="14">
        <f t="shared" si="23"/>
        <v>253686000</v>
      </c>
      <c r="I75" s="3"/>
      <c r="J75" s="3"/>
    </row>
    <row r="76" spans="1:10" ht="18" customHeight="1">
      <c r="A76" s="26" t="s">
        <v>6</v>
      </c>
      <c r="B76" s="27" t="s">
        <v>2</v>
      </c>
      <c r="C76" s="27" t="s">
        <v>28</v>
      </c>
      <c r="D76" s="34" t="s">
        <v>6</v>
      </c>
      <c r="E76" s="15" t="s">
        <v>118</v>
      </c>
      <c r="F76" s="16">
        <v>5626000</v>
      </c>
      <c r="G76" s="16">
        <v>280000</v>
      </c>
      <c r="H76" s="5">
        <f t="shared" ref="H76:H84" si="24">F76+G76</f>
        <v>5906000</v>
      </c>
      <c r="I76" s="3"/>
      <c r="J76" s="3"/>
    </row>
    <row r="77" spans="1:10" ht="18" customHeight="1">
      <c r="A77" s="26" t="s">
        <v>6</v>
      </c>
      <c r="B77" s="27" t="s">
        <v>2</v>
      </c>
      <c r="C77" s="27" t="s">
        <v>28</v>
      </c>
      <c r="D77" s="34" t="s">
        <v>10</v>
      </c>
      <c r="E77" s="15" t="s">
        <v>119</v>
      </c>
      <c r="F77" s="16">
        <v>8142000</v>
      </c>
      <c r="G77" s="16">
        <v>3858000</v>
      </c>
      <c r="H77" s="5">
        <f t="shared" si="24"/>
        <v>12000000</v>
      </c>
      <c r="I77" s="3"/>
      <c r="J77" s="3"/>
    </row>
    <row r="78" spans="1:10" ht="18" customHeight="1">
      <c r="A78" s="26" t="s">
        <v>6</v>
      </c>
      <c r="B78" s="27" t="s">
        <v>2</v>
      </c>
      <c r="C78" s="27" t="s">
        <v>28</v>
      </c>
      <c r="D78" s="34" t="s">
        <v>35</v>
      </c>
      <c r="E78" s="15" t="s">
        <v>134</v>
      </c>
      <c r="F78" s="16">
        <v>6760000</v>
      </c>
      <c r="G78" s="16">
        <v>4240000</v>
      </c>
      <c r="H78" s="5">
        <f t="shared" si="24"/>
        <v>11000000</v>
      </c>
      <c r="I78" s="3"/>
      <c r="J78" s="3"/>
    </row>
    <row r="79" spans="1:10" ht="18" customHeight="1">
      <c r="A79" s="26" t="s">
        <v>6</v>
      </c>
      <c r="B79" s="27" t="s">
        <v>2</v>
      </c>
      <c r="C79" s="27" t="s">
        <v>28</v>
      </c>
      <c r="D79" s="34" t="s">
        <v>130</v>
      </c>
      <c r="E79" s="15" t="s">
        <v>120</v>
      </c>
      <c r="F79" s="16">
        <v>26726000</v>
      </c>
      <c r="G79" s="16">
        <v>6274000</v>
      </c>
      <c r="H79" s="5">
        <f t="shared" si="24"/>
        <v>33000000</v>
      </c>
      <c r="I79" s="3"/>
      <c r="J79" s="3"/>
    </row>
    <row r="80" spans="1:10" ht="18" customHeight="1">
      <c r="A80" s="26" t="s">
        <v>6</v>
      </c>
      <c r="B80" s="27" t="s">
        <v>2</v>
      </c>
      <c r="C80" s="27" t="s">
        <v>28</v>
      </c>
      <c r="D80" s="34" t="s">
        <v>131</v>
      </c>
      <c r="E80" s="33" t="s">
        <v>121</v>
      </c>
      <c r="F80" s="16">
        <v>1343000</v>
      </c>
      <c r="G80" s="16">
        <v>1657000</v>
      </c>
      <c r="H80" s="17">
        <f t="shared" si="24"/>
        <v>3000000</v>
      </c>
      <c r="I80" s="3"/>
      <c r="J80" s="3"/>
    </row>
    <row r="81" spans="1:10" ht="18" customHeight="1">
      <c r="A81" s="26" t="s">
        <v>6</v>
      </c>
      <c r="B81" s="27" t="s">
        <v>2</v>
      </c>
      <c r="C81" s="27" t="s">
        <v>28</v>
      </c>
      <c r="D81" s="34" t="s">
        <v>132</v>
      </c>
      <c r="E81" s="15" t="s">
        <v>122</v>
      </c>
      <c r="F81" s="16">
        <v>45708000</v>
      </c>
      <c r="G81" s="16">
        <v>9292000</v>
      </c>
      <c r="H81" s="5">
        <f t="shared" si="24"/>
        <v>55000000</v>
      </c>
      <c r="I81" s="3"/>
      <c r="J81" s="3"/>
    </row>
    <row r="82" spans="1:10" ht="18" customHeight="1">
      <c r="A82" s="26" t="s">
        <v>6</v>
      </c>
      <c r="B82" s="27" t="s">
        <v>2</v>
      </c>
      <c r="C82" s="27" t="s">
        <v>28</v>
      </c>
      <c r="D82" s="27">
        <v>10</v>
      </c>
      <c r="E82" s="15" t="s">
        <v>58</v>
      </c>
      <c r="F82" s="16">
        <v>3144000</v>
      </c>
      <c r="G82" s="16">
        <v>856000</v>
      </c>
      <c r="H82" s="5">
        <f t="shared" si="24"/>
        <v>4000000</v>
      </c>
      <c r="I82" s="3"/>
      <c r="J82" s="3"/>
    </row>
    <row r="83" spans="1:10" ht="18" customHeight="1">
      <c r="A83" s="26" t="s">
        <v>6</v>
      </c>
      <c r="B83" s="27" t="s">
        <v>2</v>
      </c>
      <c r="C83" s="27" t="s">
        <v>28</v>
      </c>
      <c r="D83" s="27">
        <v>11</v>
      </c>
      <c r="E83" s="15" t="s">
        <v>59</v>
      </c>
      <c r="F83" s="16">
        <v>9151000</v>
      </c>
      <c r="G83" s="16">
        <v>1849000</v>
      </c>
      <c r="H83" s="5">
        <f t="shared" si="24"/>
        <v>11000000</v>
      </c>
      <c r="I83" s="3"/>
      <c r="J83" s="3"/>
    </row>
    <row r="84" spans="1:10" ht="18" customHeight="1">
      <c r="A84" s="26" t="s">
        <v>6</v>
      </c>
      <c r="B84" s="27" t="s">
        <v>2</v>
      </c>
      <c r="C84" s="27" t="s">
        <v>28</v>
      </c>
      <c r="D84" s="27">
        <v>13</v>
      </c>
      <c r="E84" s="15" t="s">
        <v>60</v>
      </c>
      <c r="F84" s="16">
        <v>10050000</v>
      </c>
      <c r="G84" s="16">
        <v>950000</v>
      </c>
      <c r="H84" s="5">
        <f t="shared" si="24"/>
        <v>11000000</v>
      </c>
      <c r="I84" s="3"/>
      <c r="J84" s="3"/>
    </row>
    <row r="85" spans="1:10" ht="18" customHeight="1">
      <c r="A85" s="26" t="s">
        <v>6</v>
      </c>
      <c r="B85" s="27">
        <v>1</v>
      </c>
      <c r="C85" s="27">
        <v>5</v>
      </c>
      <c r="D85" s="27">
        <v>31</v>
      </c>
      <c r="E85" s="15" t="s">
        <v>123</v>
      </c>
      <c r="F85" s="16">
        <v>29174000</v>
      </c>
      <c r="G85" s="16">
        <v>7826000</v>
      </c>
      <c r="H85" s="5">
        <f t="shared" ref="H85:H87" si="25">F85+G85</f>
        <v>37000000</v>
      </c>
      <c r="I85" s="3"/>
      <c r="J85" s="3"/>
    </row>
    <row r="86" spans="1:10" ht="18" customHeight="1">
      <c r="A86" s="26" t="s">
        <v>6</v>
      </c>
      <c r="B86" s="27" t="s">
        <v>2</v>
      </c>
      <c r="C86" s="27" t="s">
        <v>28</v>
      </c>
      <c r="D86" s="27">
        <v>33</v>
      </c>
      <c r="E86" s="15" t="s">
        <v>61</v>
      </c>
      <c r="F86" s="16">
        <v>4797000</v>
      </c>
      <c r="G86" s="16">
        <v>203000</v>
      </c>
      <c r="H86" s="5">
        <f t="shared" si="25"/>
        <v>5000000</v>
      </c>
      <c r="I86" s="3"/>
      <c r="J86" s="3"/>
    </row>
    <row r="87" spans="1:10" ht="18" customHeight="1">
      <c r="A87" s="26" t="s">
        <v>6</v>
      </c>
      <c r="B87" s="27" t="s">
        <v>2</v>
      </c>
      <c r="C87" s="27" t="s">
        <v>28</v>
      </c>
      <c r="D87" s="27">
        <v>35</v>
      </c>
      <c r="E87" s="15" t="s">
        <v>62</v>
      </c>
      <c r="F87" s="16">
        <v>394000</v>
      </c>
      <c r="G87" s="16">
        <v>386000</v>
      </c>
      <c r="H87" s="5">
        <f t="shared" si="25"/>
        <v>780000</v>
      </c>
      <c r="I87" s="3"/>
      <c r="J87" s="3"/>
    </row>
    <row r="88" spans="1:10" ht="18" customHeight="1">
      <c r="A88" s="26" t="s">
        <v>6</v>
      </c>
      <c r="B88" s="27" t="s">
        <v>2</v>
      </c>
      <c r="C88" s="27" t="s">
        <v>28</v>
      </c>
      <c r="D88" s="27">
        <v>37</v>
      </c>
      <c r="E88" s="15" t="s">
        <v>63</v>
      </c>
      <c r="F88" s="16">
        <v>4916000</v>
      </c>
      <c r="G88" s="16">
        <v>3084000</v>
      </c>
      <c r="H88" s="5">
        <f t="shared" ref="H88:H90" si="26">F88+G88</f>
        <v>8000000</v>
      </c>
      <c r="I88" s="3"/>
      <c r="J88" s="3"/>
    </row>
    <row r="89" spans="1:10" ht="18" customHeight="1">
      <c r="A89" s="26" t="s">
        <v>6</v>
      </c>
      <c r="B89" s="27" t="s">
        <v>2</v>
      </c>
      <c r="C89" s="27" t="s">
        <v>28</v>
      </c>
      <c r="D89" s="27">
        <v>38</v>
      </c>
      <c r="E89" s="15" t="s">
        <v>124</v>
      </c>
      <c r="F89" s="16">
        <v>5352000</v>
      </c>
      <c r="G89" s="16">
        <v>6648000</v>
      </c>
      <c r="H89" s="5">
        <f t="shared" si="26"/>
        <v>12000000</v>
      </c>
      <c r="I89" s="3"/>
      <c r="J89" s="3"/>
    </row>
    <row r="90" spans="1:10" ht="18" customHeight="1">
      <c r="A90" s="26" t="s">
        <v>6</v>
      </c>
      <c r="B90" s="27" t="s">
        <v>2</v>
      </c>
      <c r="C90" s="27" t="s">
        <v>28</v>
      </c>
      <c r="D90" s="27">
        <v>50</v>
      </c>
      <c r="E90" s="15" t="s">
        <v>125</v>
      </c>
      <c r="F90" s="16">
        <v>25000000</v>
      </c>
      <c r="G90" s="16">
        <v>20000000</v>
      </c>
      <c r="H90" s="5">
        <f t="shared" si="26"/>
        <v>45000000</v>
      </c>
      <c r="I90" s="3"/>
      <c r="J90" s="3"/>
    </row>
    <row r="91" spans="1:10" ht="18" customHeight="1">
      <c r="A91" s="24" t="s">
        <v>6</v>
      </c>
      <c r="B91" s="25" t="s">
        <v>2</v>
      </c>
      <c r="C91" s="25" t="s">
        <v>24</v>
      </c>
      <c r="D91" s="25"/>
      <c r="E91" s="13" t="s">
        <v>64</v>
      </c>
      <c r="F91" s="14">
        <f>SUM(F92:F93)</f>
        <v>4170000</v>
      </c>
      <c r="G91" s="14">
        <f t="shared" ref="G91:H91" si="27">SUM(G92:G93)</f>
        <v>930000</v>
      </c>
      <c r="H91" s="4">
        <f t="shared" si="27"/>
        <v>5100000</v>
      </c>
      <c r="I91" s="3"/>
      <c r="J91" s="3"/>
    </row>
    <row r="92" spans="1:10" ht="18" customHeight="1">
      <c r="A92" s="26" t="s">
        <v>6</v>
      </c>
      <c r="B92" s="27" t="s">
        <v>2</v>
      </c>
      <c r="C92" s="27" t="s">
        <v>24</v>
      </c>
      <c r="D92" s="27" t="s">
        <v>0</v>
      </c>
      <c r="E92" s="15" t="s">
        <v>65</v>
      </c>
      <c r="F92" s="16">
        <v>935000</v>
      </c>
      <c r="G92" s="16">
        <v>165000</v>
      </c>
      <c r="H92" s="5">
        <f>F92+G92</f>
        <v>1100000</v>
      </c>
      <c r="I92" s="3"/>
      <c r="J92" s="3"/>
    </row>
    <row r="93" spans="1:10" ht="18" customHeight="1">
      <c r="A93" s="26" t="s">
        <v>6</v>
      </c>
      <c r="B93" s="27" t="s">
        <v>2</v>
      </c>
      <c r="C93" s="27" t="s">
        <v>24</v>
      </c>
      <c r="D93" s="27" t="s">
        <v>6</v>
      </c>
      <c r="E93" s="15" t="s">
        <v>66</v>
      </c>
      <c r="F93" s="16">
        <v>3235000</v>
      </c>
      <c r="G93" s="16">
        <v>765000</v>
      </c>
      <c r="H93" s="5">
        <f>F93+G93</f>
        <v>4000000</v>
      </c>
      <c r="I93" s="3"/>
      <c r="J93" s="3"/>
    </row>
    <row r="94" spans="1:10" ht="18" customHeight="1">
      <c r="A94" s="24" t="s">
        <v>6</v>
      </c>
      <c r="B94" s="25" t="s">
        <v>17</v>
      </c>
      <c r="C94" s="25"/>
      <c r="D94" s="25"/>
      <c r="E94" s="13" t="s">
        <v>67</v>
      </c>
      <c r="F94" s="14">
        <f>F95</f>
        <v>77625000</v>
      </c>
      <c r="G94" s="14">
        <f t="shared" ref="G94:H94" si="28">G95</f>
        <v>375000</v>
      </c>
      <c r="H94" s="4">
        <f t="shared" si="28"/>
        <v>78000000</v>
      </c>
      <c r="I94" s="3"/>
      <c r="J94" s="3"/>
    </row>
    <row r="95" spans="1:10" ht="18" customHeight="1">
      <c r="A95" s="24" t="s">
        <v>6</v>
      </c>
      <c r="B95" s="25" t="s">
        <v>17</v>
      </c>
      <c r="C95" s="25" t="s">
        <v>2</v>
      </c>
      <c r="D95" s="25"/>
      <c r="E95" s="13" t="s">
        <v>68</v>
      </c>
      <c r="F95" s="14">
        <f>SUM(F96:F96)</f>
        <v>77625000</v>
      </c>
      <c r="G95" s="14">
        <f>SUM(G96:G96)</f>
        <v>375000</v>
      </c>
      <c r="H95" s="4">
        <f>SUM(H96:H96)</f>
        <v>78000000</v>
      </c>
      <c r="I95" s="3"/>
      <c r="J95" s="3"/>
    </row>
    <row r="96" spans="1:10" ht="18" customHeight="1">
      <c r="A96" s="26" t="s">
        <v>6</v>
      </c>
      <c r="B96" s="27" t="s">
        <v>17</v>
      </c>
      <c r="C96" s="27" t="s">
        <v>2</v>
      </c>
      <c r="D96" s="27" t="s">
        <v>39</v>
      </c>
      <c r="E96" s="15" t="s">
        <v>69</v>
      </c>
      <c r="F96" s="16">
        <v>77625000</v>
      </c>
      <c r="G96" s="16">
        <v>375000</v>
      </c>
      <c r="H96" s="5">
        <f>F96+G96</f>
        <v>78000000</v>
      </c>
      <c r="I96" s="3"/>
      <c r="J96" s="3"/>
    </row>
    <row r="97" spans="1:10" ht="18" customHeight="1">
      <c r="A97" s="24" t="s">
        <v>6</v>
      </c>
      <c r="B97" s="25" t="s">
        <v>28</v>
      </c>
      <c r="C97" s="25"/>
      <c r="D97" s="25"/>
      <c r="E97" s="13" t="s">
        <v>70</v>
      </c>
      <c r="F97" s="14">
        <f>F98</f>
        <v>170194000</v>
      </c>
      <c r="G97" s="14">
        <f t="shared" ref="G97:H97" si="29">G98</f>
        <v>15256000</v>
      </c>
      <c r="H97" s="4">
        <f t="shared" si="29"/>
        <v>185450000</v>
      </c>
      <c r="I97" s="3"/>
      <c r="J97" s="3"/>
    </row>
    <row r="98" spans="1:10" ht="18" customHeight="1">
      <c r="A98" s="24" t="s">
        <v>6</v>
      </c>
      <c r="B98" s="25" t="s">
        <v>28</v>
      </c>
      <c r="C98" s="25" t="s">
        <v>2</v>
      </c>
      <c r="D98" s="25"/>
      <c r="E98" s="13" t="s">
        <v>71</v>
      </c>
      <c r="F98" s="14">
        <f>SUM(F99:F102)</f>
        <v>170194000</v>
      </c>
      <c r="G98" s="14">
        <f t="shared" ref="G98:H98" si="30">SUM(G99:G102)</f>
        <v>15256000</v>
      </c>
      <c r="H98" s="14">
        <f t="shared" si="30"/>
        <v>185450000</v>
      </c>
      <c r="I98" s="3"/>
      <c r="J98" s="3"/>
    </row>
    <row r="99" spans="1:10" ht="18" customHeight="1">
      <c r="A99" s="26" t="s">
        <v>6</v>
      </c>
      <c r="B99" s="27" t="s">
        <v>28</v>
      </c>
      <c r="C99" s="27" t="s">
        <v>2</v>
      </c>
      <c r="D99" s="27" t="s">
        <v>0</v>
      </c>
      <c r="E99" s="15" t="s">
        <v>72</v>
      </c>
      <c r="F99" s="16">
        <v>21555000</v>
      </c>
      <c r="G99" s="16">
        <v>2445000</v>
      </c>
      <c r="H99" s="5">
        <f>F99+G99</f>
        <v>24000000</v>
      </c>
      <c r="I99" s="3"/>
      <c r="J99" s="3"/>
    </row>
    <row r="100" spans="1:10" ht="18" customHeight="1">
      <c r="A100" s="26" t="s">
        <v>6</v>
      </c>
      <c r="B100" s="27" t="s">
        <v>28</v>
      </c>
      <c r="C100" s="27" t="s">
        <v>2</v>
      </c>
      <c r="D100" s="34" t="s">
        <v>8</v>
      </c>
      <c r="E100" s="15" t="s">
        <v>126</v>
      </c>
      <c r="F100" s="16">
        <v>164000</v>
      </c>
      <c r="G100" s="16">
        <v>286000</v>
      </c>
      <c r="H100" s="5">
        <f>F100+G100</f>
        <v>450000</v>
      </c>
      <c r="I100" s="3"/>
      <c r="J100" s="3"/>
    </row>
    <row r="101" spans="1:10" ht="18" customHeight="1">
      <c r="A101" s="26" t="s">
        <v>6</v>
      </c>
      <c r="B101" s="27" t="s">
        <v>28</v>
      </c>
      <c r="C101" s="27" t="s">
        <v>2</v>
      </c>
      <c r="D101" s="27">
        <v>13</v>
      </c>
      <c r="E101" s="15" t="s">
        <v>127</v>
      </c>
      <c r="F101" s="16">
        <v>1103000</v>
      </c>
      <c r="G101" s="16">
        <v>897000</v>
      </c>
      <c r="H101" s="17">
        <f>F101+G101</f>
        <v>2000000</v>
      </c>
      <c r="I101" s="3"/>
      <c r="J101" s="3"/>
    </row>
    <row r="102" spans="1:10" ht="18" customHeight="1">
      <c r="A102" s="26" t="s">
        <v>6</v>
      </c>
      <c r="B102" s="27" t="s">
        <v>28</v>
      </c>
      <c r="C102" s="27" t="s">
        <v>2</v>
      </c>
      <c r="D102" s="27" t="s">
        <v>39</v>
      </c>
      <c r="E102" s="15" t="s">
        <v>73</v>
      </c>
      <c r="F102" s="16">
        <v>147372000</v>
      </c>
      <c r="G102" s="16">
        <v>11628000</v>
      </c>
      <c r="H102" s="5">
        <f>F102+G102</f>
        <v>159000000</v>
      </c>
      <c r="I102" s="3"/>
      <c r="J102" s="3"/>
    </row>
    <row r="103" spans="1:10" ht="18" customHeight="1">
      <c r="A103" s="24" t="s">
        <v>6</v>
      </c>
      <c r="B103" s="25" t="s">
        <v>24</v>
      </c>
      <c r="C103" s="25"/>
      <c r="D103" s="25"/>
      <c r="E103" s="13" t="s">
        <v>74</v>
      </c>
      <c r="F103" s="14">
        <f>F104+F106+F108</f>
        <v>2374000000</v>
      </c>
      <c r="G103" s="14">
        <f>G104+G106+G108</f>
        <v>517000000</v>
      </c>
      <c r="H103" s="4">
        <f>H104+H106+H108</f>
        <v>2891000000</v>
      </c>
      <c r="I103" s="3"/>
      <c r="J103" s="3"/>
    </row>
    <row r="104" spans="1:10" ht="18" customHeight="1">
      <c r="A104" s="24" t="s">
        <v>6</v>
      </c>
      <c r="B104" s="25" t="s">
        <v>24</v>
      </c>
      <c r="C104" s="25" t="s">
        <v>2</v>
      </c>
      <c r="D104" s="25"/>
      <c r="E104" s="13" t="s">
        <v>75</v>
      </c>
      <c r="F104" s="14">
        <f>F105</f>
        <v>7000000</v>
      </c>
      <c r="G104" s="14">
        <f t="shared" ref="G104:H104" si="31">G105</f>
        <v>13000000</v>
      </c>
      <c r="H104" s="4">
        <f t="shared" si="31"/>
        <v>20000000</v>
      </c>
      <c r="I104" s="3"/>
      <c r="J104" s="3"/>
    </row>
    <row r="105" spans="1:10" ht="18" customHeight="1">
      <c r="A105" s="26" t="s">
        <v>6</v>
      </c>
      <c r="B105" s="27" t="s">
        <v>24</v>
      </c>
      <c r="C105" s="27" t="s">
        <v>2</v>
      </c>
      <c r="D105" s="27" t="s">
        <v>0</v>
      </c>
      <c r="E105" s="15" t="s">
        <v>76</v>
      </c>
      <c r="F105" s="16">
        <v>7000000</v>
      </c>
      <c r="G105" s="16">
        <v>13000000</v>
      </c>
      <c r="H105" s="5">
        <f>F105+G105</f>
        <v>20000000</v>
      </c>
      <c r="I105" s="3"/>
      <c r="J105" s="3"/>
    </row>
    <row r="106" spans="1:10" ht="18" customHeight="1">
      <c r="A106" s="24" t="s">
        <v>6</v>
      </c>
      <c r="B106" s="25" t="s">
        <v>24</v>
      </c>
      <c r="C106" s="25" t="s">
        <v>11</v>
      </c>
      <c r="D106" s="25"/>
      <c r="E106" s="35" t="s">
        <v>77</v>
      </c>
      <c r="F106" s="14">
        <f>SUM(F107:F107)</f>
        <v>2350000000</v>
      </c>
      <c r="G106" s="14">
        <f>SUM(G107:G107)</f>
        <v>470000000</v>
      </c>
      <c r="H106" s="4">
        <f>SUM(H107:H107)</f>
        <v>2820000000</v>
      </c>
      <c r="I106" s="3"/>
      <c r="J106" s="3"/>
    </row>
    <row r="107" spans="1:10" ht="18" customHeight="1">
      <c r="A107" s="26" t="s">
        <v>6</v>
      </c>
      <c r="B107" s="27" t="s">
        <v>24</v>
      </c>
      <c r="C107" s="27" t="s">
        <v>11</v>
      </c>
      <c r="D107" s="27" t="s">
        <v>0</v>
      </c>
      <c r="E107" s="15" t="s">
        <v>78</v>
      </c>
      <c r="F107" s="16">
        <v>2350000000</v>
      </c>
      <c r="G107" s="16">
        <v>470000000</v>
      </c>
      <c r="H107" s="18">
        <f>F107+G107</f>
        <v>2820000000</v>
      </c>
      <c r="I107" s="3"/>
      <c r="J107" s="3"/>
    </row>
    <row r="108" spans="1:10" ht="18" customHeight="1">
      <c r="A108" s="24" t="s">
        <v>6</v>
      </c>
      <c r="B108" s="25" t="s">
        <v>24</v>
      </c>
      <c r="C108" s="25" t="s">
        <v>15</v>
      </c>
      <c r="D108" s="25"/>
      <c r="E108" s="13" t="s">
        <v>79</v>
      </c>
      <c r="F108" s="14">
        <f>SUM(F109:F110)</f>
        <v>17000000</v>
      </c>
      <c r="G108" s="14">
        <f>SUM(G109:G110)</f>
        <v>34000000</v>
      </c>
      <c r="H108" s="4">
        <f>SUM(H109:H110)</f>
        <v>51000000</v>
      </c>
      <c r="I108" s="3"/>
      <c r="J108" s="3"/>
    </row>
    <row r="109" spans="1:10" ht="18" customHeight="1">
      <c r="A109" s="26" t="s">
        <v>6</v>
      </c>
      <c r="B109" s="27" t="s">
        <v>24</v>
      </c>
      <c r="C109" s="27" t="s">
        <v>15</v>
      </c>
      <c r="D109" s="27" t="s">
        <v>7</v>
      </c>
      <c r="E109" s="15" t="s">
        <v>80</v>
      </c>
      <c r="F109" s="16">
        <v>12000000</v>
      </c>
      <c r="G109" s="16">
        <v>33000000</v>
      </c>
      <c r="H109" s="5">
        <f>F109+G109</f>
        <v>45000000</v>
      </c>
      <c r="I109" s="3"/>
      <c r="J109" s="3"/>
    </row>
    <row r="110" spans="1:10" ht="18" customHeight="1">
      <c r="A110" s="26" t="s">
        <v>6</v>
      </c>
      <c r="B110" s="27" t="s">
        <v>24</v>
      </c>
      <c r="C110" s="27" t="s">
        <v>15</v>
      </c>
      <c r="D110" s="27" t="s">
        <v>8</v>
      </c>
      <c r="E110" s="15" t="s">
        <v>81</v>
      </c>
      <c r="F110" s="16">
        <v>5000000</v>
      </c>
      <c r="G110" s="16">
        <v>1000000</v>
      </c>
      <c r="H110" s="5">
        <f>F110+G110</f>
        <v>6000000</v>
      </c>
      <c r="I110" s="3"/>
      <c r="J110" s="3"/>
    </row>
    <row r="111" spans="1:10" ht="18" customHeight="1">
      <c r="A111" s="24" t="s">
        <v>7</v>
      </c>
      <c r="B111" s="25"/>
      <c r="C111" s="25"/>
      <c r="D111" s="25"/>
      <c r="E111" s="13" t="s">
        <v>82</v>
      </c>
      <c r="F111" s="14">
        <f>F112</f>
        <v>2478000</v>
      </c>
      <c r="G111" s="14">
        <f t="shared" ref="G111:H112" si="32">G112</f>
        <v>522000</v>
      </c>
      <c r="H111" s="4">
        <f t="shared" si="32"/>
        <v>3000000</v>
      </c>
      <c r="I111" s="3"/>
      <c r="J111" s="3"/>
    </row>
    <row r="112" spans="1:10" ht="18" customHeight="1">
      <c r="A112" s="24" t="s">
        <v>7</v>
      </c>
      <c r="B112" s="25">
        <v>2</v>
      </c>
      <c r="C112" s="25"/>
      <c r="D112" s="25"/>
      <c r="E112" s="13" t="s">
        <v>128</v>
      </c>
      <c r="F112" s="14">
        <f>F113</f>
        <v>2478000</v>
      </c>
      <c r="G112" s="14">
        <f t="shared" si="32"/>
        <v>522000</v>
      </c>
      <c r="H112" s="4">
        <f t="shared" si="32"/>
        <v>3000000</v>
      </c>
      <c r="I112" s="3"/>
      <c r="J112" s="3"/>
    </row>
    <row r="113" spans="1:10" ht="18" customHeight="1">
      <c r="A113" s="24" t="s">
        <v>7</v>
      </c>
      <c r="B113" s="25">
        <v>2</v>
      </c>
      <c r="C113" s="25">
        <v>1</v>
      </c>
      <c r="D113" s="25"/>
      <c r="E113" s="13" t="s">
        <v>129</v>
      </c>
      <c r="F113" s="14">
        <f>SUM(F114:F114)</f>
        <v>2478000</v>
      </c>
      <c r="G113" s="14">
        <f>SUM(G114:G114)</f>
        <v>522000</v>
      </c>
      <c r="H113" s="4">
        <f>SUM(H114:H114)</f>
        <v>3000000</v>
      </c>
      <c r="I113" s="3"/>
      <c r="J113" s="3"/>
    </row>
    <row r="114" spans="1:10" ht="18" customHeight="1" thickBot="1">
      <c r="A114" s="28" t="s">
        <v>7</v>
      </c>
      <c r="B114" s="29">
        <v>2</v>
      </c>
      <c r="C114" s="29" t="s">
        <v>2</v>
      </c>
      <c r="D114" s="29" t="s">
        <v>0</v>
      </c>
      <c r="E114" s="19" t="s">
        <v>129</v>
      </c>
      <c r="F114" s="20">
        <v>2478000</v>
      </c>
      <c r="G114" s="20">
        <v>522000</v>
      </c>
      <c r="H114" s="21">
        <f>F114+G114</f>
        <v>3000000</v>
      </c>
      <c r="I114" s="3"/>
      <c r="J114" s="3"/>
    </row>
  </sheetData>
  <mergeCells count="6">
    <mergeCell ref="A1:H1"/>
    <mergeCell ref="A2:D2"/>
    <mergeCell ref="E2:E3"/>
    <mergeCell ref="F2:F3"/>
    <mergeCell ref="G2:G3"/>
    <mergeCell ref="H2:H3"/>
  </mergeCells>
  <pageMargins left="0.78740157480314998" right="0" top="9.0551180999999994E-2" bottom="0.31496062992126" header="0" footer="0"/>
  <pageSetup paperSize="9" firstPageNumber="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  gelir</vt:lpstr>
      <vt:lpstr>'ek  gelir'!Print_Titles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2022-02-23T18:13:16Z</dcterms:created>
  <dcterms:modified xsi:type="dcterms:W3CDTF">2023-10-05T14:12:56Z</dcterms:modified>
</cp:coreProperties>
</file>