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Sayfa1" sheetId="1" r:id="rId1"/>
    <sheet name="Sayfa2" sheetId="2" r:id="rId2"/>
    <sheet name="Sayf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<sst xmlns="http://schemas.openxmlformats.org/spreadsheetml/2006/main" count="140" uniqueCount="64">
  <si>
    <t>"B" CETVELİ GELİRLER</t>
  </si>
  <si>
    <t>(Madde 3)</t>
  </si>
  <si>
    <t>Kurum : Toprak Ürünleri Kurumu</t>
  </si>
  <si>
    <t>EKONOMİK</t>
  </si>
  <si>
    <t>DÖRDÜNCÜ DÜZEY GELİR KODLARI</t>
  </si>
  <si>
    <t>2017 BÜTÇE GELİRİ (TL)</t>
  </si>
  <si>
    <t>2017 TADİL BÜTÇE GELİRİ (TL)</t>
  </si>
  <si>
    <t>I</t>
  </si>
  <si>
    <t>II</t>
  </si>
  <si>
    <t>III</t>
  </si>
  <si>
    <t>IV</t>
  </si>
  <si>
    <t>TOPRAK ÜRÜNLERİ KURUMU</t>
  </si>
  <si>
    <t>02</t>
  </si>
  <si>
    <t/>
  </si>
  <si>
    <t>VERGİ DIŞI GELİRLER</t>
  </si>
  <si>
    <t>1</t>
  </si>
  <si>
    <t>TEŞEBBÜS VE MÜLKİYET GELİRLERİ</t>
  </si>
  <si>
    <t>Hizmet Gelirleri</t>
  </si>
  <si>
    <t>01</t>
  </si>
  <si>
    <t>Soğuk Hava Deposu Gelirleri</t>
  </si>
  <si>
    <t>3</t>
  </si>
  <si>
    <t>DİĞER MÜLKİYET GELİRLERİ</t>
  </si>
  <si>
    <t>Gayrimenkul Kiraları</t>
  </si>
  <si>
    <t>03</t>
  </si>
  <si>
    <t>Gayrimenkul Kira Geliri</t>
  </si>
  <si>
    <t>6</t>
  </si>
  <si>
    <t>ÇEŞİTLİ VERGİ DIŞI GELİRLER</t>
  </si>
  <si>
    <t>Çeşitli Vergi Dışı Gelirler</t>
  </si>
  <si>
    <t>04</t>
  </si>
  <si>
    <t>Zahire Kirlilik Kesintisi</t>
  </si>
  <si>
    <t>05</t>
  </si>
  <si>
    <t>Arpa Kırma Ücreti</t>
  </si>
  <si>
    <t>06</t>
  </si>
  <si>
    <t>Torbalama Ücreti</t>
  </si>
  <si>
    <t>07</t>
  </si>
  <si>
    <t>Fumigasyon (Dezenfekte İlaç) Geliri</t>
  </si>
  <si>
    <t>08</t>
  </si>
  <si>
    <t>Fason İşçilik Geliri</t>
  </si>
  <si>
    <t>10</t>
  </si>
  <si>
    <t>Et İzni Katkı Payı</t>
  </si>
  <si>
    <t>11</t>
  </si>
  <si>
    <t>Arpa - Buğday İzni Katkı Payı</t>
  </si>
  <si>
    <t>12</t>
  </si>
  <si>
    <t>Tartı Ücreti Geliri</t>
  </si>
  <si>
    <t>13</t>
  </si>
  <si>
    <t>Bilgiye Erişim Tüzüğü Geliri</t>
  </si>
  <si>
    <t>14</t>
  </si>
  <si>
    <t>Şartname Satış Geliri</t>
  </si>
  <si>
    <t>15</t>
  </si>
  <si>
    <t>Karşılıksız Çek Cezası Geliri (Kamu Alacakları Tahsili Usulü Yasası)</t>
  </si>
  <si>
    <t>SERMAYE GELİRLERİ</t>
  </si>
  <si>
    <t>2</t>
  </si>
  <si>
    <t>STOKLARIN SATIŞI</t>
  </si>
  <si>
    <t>Taşınır Mallar Satış Gelirleri</t>
  </si>
  <si>
    <t>90</t>
  </si>
  <si>
    <t>Diğer Stok Satış Gelirleri</t>
  </si>
  <si>
    <t>ALINAN BAĞIŞ, YARDIMLAR VE KREDİLER</t>
  </si>
  <si>
    <t>YURT İÇİNDEN</t>
  </si>
  <si>
    <t>Cari</t>
  </si>
  <si>
    <t>Bütçe Katkısı</t>
  </si>
  <si>
    <t>Devlette Görevlendirilen Personel Katkısı</t>
  </si>
  <si>
    <t>2019 BÜTÇE GELİRİ (TL)</t>
  </si>
  <si>
    <t>2019 TADİL BÜTÇE GELİRİ (TL)</t>
  </si>
  <si>
    <t>2020  BÜTÇE GELİRİ (TL)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</si>
</sst>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thin"/>
      <right style="medium"/>
      <top style="hair"/>
      <bottom style="medium"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/>
      <bottom style="medium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 style="medium"/>
      <bottom/>
    </border>
    <border>
      <left style="thin">
        <color indexed="8"/>
      </left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" fillId="33" borderId="0" xfId="55" applyFont="1" applyFill="1" applyBorder="1" applyAlignment="1" applyProtection="1">
      <alignment horizontal="left" vertical="top"/>
      <protection/>
    </xf>
    <xf numFmtId="0" fontId="3" fillId="33" borderId="0" xfId="55" applyFont="1" applyFill="1" applyBorder="1" applyAlignment="1" applyProtection="1">
      <alignment horizontal="left" vertical="top" wrapText="1"/>
      <protection/>
    </xf>
    <xf numFmtId="49" fontId="3" fillId="33" borderId="0" xfId="55" applyNumberFormat="1" applyFont="1" applyFill="1" applyBorder="1" applyAlignment="1" applyProtection="1">
      <alignment horizontal="left" vertical="top" wrapText="1"/>
      <protection/>
    </xf>
    <xf numFmtId="0" fontId="3" fillId="33" borderId="0" xfId="55" applyFont="1" applyFill="1" applyBorder="1" applyAlignment="1" applyProtection="1">
      <alignment horizontal="center" vertical="top" wrapText="1"/>
      <protection/>
    </xf>
    <xf numFmtId="4" fontId="3" fillId="0" borderId="0" xfId="55" applyNumberFormat="1" applyFont="1" applyBorder="1">
      <alignment/>
      <protection/>
    </xf>
    <xf numFmtId="3" fontId="3" fillId="0" borderId="0" xfId="55" applyNumberFormat="1" applyFont="1" applyBorder="1">
      <alignment/>
      <protection/>
    </xf>
    <xf numFmtId="0" fontId="3" fillId="33" borderId="10" xfId="55" applyFont="1" applyFill="1" applyBorder="1" applyAlignment="1" applyProtection="1">
      <alignment horizontal="center" vertical="center" wrapText="1"/>
      <protection/>
    </xf>
    <xf numFmtId="0" fontId="3" fillId="33" borderId="11" xfId="55" applyFont="1" applyFill="1" applyBorder="1" applyAlignment="1" applyProtection="1">
      <alignment horizontal="center" vertical="center" wrapText="1"/>
      <protection/>
    </xf>
    <xf numFmtId="49" fontId="3" fillId="33" borderId="11" xfId="55" applyNumberFormat="1" applyFont="1" applyFill="1" applyBorder="1" applyAlignment="1" applyProtection="1">
      <alignment horizontal="center" vertical="center" wrapText="1"/>
      <protection/>
    </xf>
    <xf numFmtId="0" fontId="4" fillId="33" borderId="12" xfId="55" applyFont="1" applyFill="1" applyBorder="1" applyAlignment="1" applyProtection="1">
      <alignment horizontal="center" vertical="center" wrapText="1"/>
      <protection/>
    </xf>
    <xf numFmtId="0" fontId="4" fillId="33" borderId="13" xfId="55" applyFont="1" applyFill="1" applyBorder="1" applyAlignment="1" applyProtection="1">
      <alignment horizontal="center" vertical="center" wrapText="1"/>
      <protection/>
    </xf>
    <xf numFmtId="49" fontId="4" fillId="33" borderId="13" xfId="55" applyNumberFormat="1" applyFont="1" applyFill="1" applyBorder="1" applyAlignment="1" applyProtection="1">
      <alignment horizontal="center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" fontId="3" fillId="0" borderId="13" xfId="55" applyNumberFormat="1" applyFont="1" applyBorder="1">
      <alignment/>
      <protection/>
    </xf>
    <xf numFmtId="4" fontId="3" fillId="0" borderId="14" xfId="55" applyNumberFormat="1" applyFont="1" applyBorder="1">
      <alignment/>
      <protection/>
    </xf>
    <xf numFmtId="4" fontId="3" fillId="0" borderId="15" xfId="55" applyNumberFormat="1" applyFont="1" applyBorder="1">
      <alignment/>
      <protection/>
    </xf>
    <xf numFmtId="0" fontId="5" fillId="0" borderId="0" xfId="0" applyFont="1" applyAlignment="1">
      <alignment/>
    </xf>
    <xf numFmtId="0" fontId="3" fillId="33" borderId="16" xfId="55" applyFont="1" applyFill="1" applyBorder="1" applyAlignment="1" applyProtection="1">
      <alignment horizontal="center" vertical="center" wrapText="1"/>
      <protection/>
    </xf>
    <xf numFmtId="0" fontId="3" fillId="33" borderId="17" xfId="55" applyFont="1" applyFill="1" applyBorder="1" applyAlignment="1" applyProtection="1">
      <alignment horizontal="left" vertical="top" wrapText="1"/>
      <protection/>
    </xf>
    <xf numFmtId="49" fontId="3" fillId="33" borderId="17" xfId="55" applyNumberFormat="1" applyFont="1" applyFill="1" applyBorder="1" applyAlignment="1" applyProtection="1">
      <alignment horizontal="left" vertical="top" wrapText="1"/>
      <protection/>
    </xf>
    <xf numFmtId="0" fontId="3" fillId="33" borderId="17" xfId="55" applyFont="1" applyFill="1" applyBorder="1" applyAlignment="1" applyProtection="1">
      <alignment horizontal="left" vertical="center" wrapText="1"/>
      <protection/>
    </xf>
    <xf numFmtId="4" fontId="3" fillId="0" borderId="17" xfId="55" applyNumberFormat="1" applyFont="1" applyBorder="1">
      <alignment/>
      <protection/>
    </xf>
    <xf numFmtId="4" fontId="3" fillId="0" borderId="18" xfId="55" applyNumberFormat="1" applyFont="1" applyBorder="1">
      <alignment/>
      <protection/>
    </xf>
    <xf numFmtId="4" fontId="3" fillId="0" borderId="19" xfId="55" applyNumberFormat="1" applyFont="1" applyBorder="1">
      <alignment/>
      <protection/>
    </xf>
    <xf numFmtId="0" fontId="6" fillId="0" borderId="0" xfId="0" applyFont="1" applyAlignment="1">
      <alignment/>
    </xf>
    <xf numFmtId="0" fontId="3" fillId="33" borderId="17" xfId="55" applyFont="1" applyFill="1" applyBorder="1" applyAlignment="1" applyProtection="1">
      <alignment horizontal="center" vertical="center" wrapText="1"/>
      <protection/>
    </xf>
    <xf numFmtId="0" fontId="6" fillId="33" borderId="17" xfId="55" applyFont="1" applyFill="1" applyBorder="1" applyAlignment="1" applyProtection="1">
      <alignment horizontal="left" vertical="center" wrapText="1"/>
      <protection/>
    </xf>
    <xf numFmtId="0" fontId="3" fillId="33" borderId="17" xfId="55" applyFont="1" applyFill="1" applyBorder="1" applyAlignment="1" applyProtection="1">
      <alignment horizontal="center" wrapText="1"/>
      <protection/>
    </xf>
    <xf numFmtId="0" fontId="4" fillId="33" borderId="16" xfId="55" applyFont="1" applyFill="1" applyBorder="1" applyAlignment="1" applyProtection="1">
      <alignment horizontal="center" vertical="center" wrapText="1"/>
      <protection/>
    </xf>
    <xf numFmtId="0" fontId="4" fillId="33" borderId="17" xfId="55" applyFont="1" applyFill="1" applyBorder="1" applyAlignment="1" applyProtection="1">
      <alignment horizontal="center" vertical="center" wrapText="1"/>
      <protection/>
    </xf>
    <xf numFmtId="0" fontId="4" fillId="33" borderId="17" xfId="55" applyFont="1" applyFill="1" applyBorder="1" applyAlignment="1" applyProtection="1">
      <alignment horizontal="center" wrapText="1"/>
      <protection/>
    </xf>
    <xf numFmtId="49" fontId="4" fillId="33" borderId="17" xfId="55" applyNumberFormat="1" applyFont="1" applyFill="1" applyBorder="1" applyAlignment="1" applyProtection="1">
      <alignment horizontal="center" wrapText="1"/>
      <protection/>
    </xf>
    <xf numFmtId="0" fontId="4" fillId="33" borderId="17" xfId="55" applyFont="1" applyFill="1" applyBorder="1" applyAlignment="1" applyProtection="1">
      <alignment horizontal="left" vertical="center" wrapText="1"/>
      <protection/>
    </xf>
    <xf numFmtId="4" fontId="4" fillId="0" borderId="17" xfId="55" applyNumberFormat="1" applyFont="1" applyBorder="1">
      <alignment/>
      <protection/>
    </xf>
    <xf numFmtId="4" fontId="4" fillId="0" borderId="18" xfId="55" applyNumberFormat="1" applyFont="1" applyBorder="1">
      <alignment/>
      <protection/>
    </xf>
    <xf numFmtId="4" fontId="4" fillId="0" borderId="19" xfId="55" applyNumberFormat="1" applyFont="1" applyBorder="1">
      <alignment/>
      <protection/>
    </xf>
    <xf numFmtId="49" fontId="4" fillId="33" borderId="17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5" applyFont="1">
      <alignment/>
      <protection/>
    </xf>
    <xf numFmtId="49" fontId="3" fillId="0" borderId="0" xfId="55" applyNumberFormat="1" applyFont="1">
      <alignment/>
      <protection/>
    </xf>
    <xf numFmtId="4" fontId="3" fillId="0" borderId="0" xfId="55" applyNumberFormat="1" applyFont="1">
      <alignment/>
      <protection/>
    </xf>
    <xf numFmtId="3" fontId="3" fillId="0" borderId="0" xfId="55" applyNumberFormat="1" applyFont="1">
      <alignment/>
      <protection/>
    </xf>
    <xf numFmtId="0" fontId="4" fillId="33" borderId="20" xfId="55" applyFont="1" applyFill="1" applyBorder="1" applyAlignment="1" applyProtection="1">
      <alignment horizontal="center" vertical="center" wrapText="1"/>
      <protection/>
    </xf>
    <xf numFmtId="0" fontId="3" fillId="33" borderId="21" xfId="55" applyFont="1" applyFill="1" applyBorder="1" applyAlignment="1" applyProtection="1">
      <alignment horizontal="center" vertical="center" wrapText="1"/>
      <protection/>
    </xf>
    <xf numFmtId="0" fontId="4" fillId="33" borderId="21" xfId="55" applyFont="1" applyFill="1" applyBorder="1" applyAlignment="1" applyProtection="1">
      <alignment horizontal="center" vertical="center" wrapText="1"/>
      <protection/>
    </xf>
    <xf numFmtId="49" fontId="4" fillId="33" borderId="21" xfId="55" applyNumberFormat="1" applyFont="1" applyFill="1" applyBorder="1" applyAlignment="1" applyProtection="1">
      <alignment horizontal="center" vertical="center" wrapText="1"/>
      <protection/>
    </xf>
    <xf numFmtId="0" fontId="4" fillId="33" borderId="21" xfId="55" applyFont="1" applyFill="1" applyBorder="1" applyAlignment="1" applyProtection="1">
      <alignment horizontal="left" vertical="center" wrapText="1"/>
      <protection/>
    </xf>
    <xf numFmtId="4" fontId="4" fillId="0" borderId="21" xfId="55" applyNumberFormat="1" applyFont="1" applyBorder="1">
      <alignment/>
      <protection/>
    </xf>
    <xf numFmtId="4" fontId="4" fillId="0" borderId="22" xfId="55" applyNumberFormat="1" applyFont="1" applyBorder="1">
      <alignment/>
      <protection/>
    </xf>
    <xf numFmtId="4" fontId="4" fillId="0" borderId="23" xfId="55" applyNumberFormat="1" applyFont="1" applyBorder="1">
      <alignment/>
      <protection/>
    </xf>
    <xf numFmtId="4" fontId="39" fillId="0" borderId="0" xfId="0" applyNumberFormat="1" applyFont="1" applyAlignment="1">
      <alignment/>
    </xf>
    <xf numFmtId="0" fontId="3" fillId="33" borderId="0" xfId="55" applyFont="1" applyFill="1" applyBorder="1" applyAlignment="1" applyProtection="1">
      <alignment horizontal="center" vertical="center"/>
      <protection/>
    </xf>
    <xf numFmtId="0" fontId="3" fillId="33" borderId="0" xfId="55" applyFont="1" applyFill="1" applyBorder="1" applyAlignment="1" applyProtection="1">
      <alignment horizontal="center" vertical="center" wrapText="1"/>
      <protection/>
    </xf>
    <xf numFmtId="3" fontId="3" fillId="0" borderId="24" xfId="55" applyNumberFormat="1" applyFont="1" applyBorder="1" applyAlignment="1">
      <alignment horizontal="center" vertical="center" wrapText="1"/>
      <protection/>
    </xf>
    <xf numFmtId="3" fontId="3" fillId="0" borderId="25" xfId="55" applyNumberFormat="1" applyFont="1" applyBorder="1" applyAlignment="1">
      <alignment horizontal="center" vertical="center" wrapText="1"/>
      <protection/>
    </xf>
    <xf numFmtId="0" fontId="3" fillId="0" borderId="26" xfId="55" applyFont="1" applyFill="1" applyBorder="1" applyAlignment="1" applyProtection="1">
      <alignment horizontal="center" vertical="center" wrapText="1"/>
      <protection/>
    </xf>
    <xf numFmtId="0" fontId="3" fillId="0" borderId="27" xfId="55" applyFont="1" applyFill="1" applyBorder="1" applyAlignment="1" applyProtection="1">
      <alignment horizontal="center" vertical="center" wrapText="1"/>
      <protection/>
    </xf>
    <xf numFmtId="0" fontId="3" fillId="0" borderId="28" xfId="55" applyFont="1" applyFill="1" applyBorder="1" applyAlignment="1" applyProtection="1">
      <alignment horizontal="center" vertical="center" wrapText="1"/>
      <protection/>
    </xf>
    <xf numFmtId="0" fontId="3" fillId="0" borderId="29" xfId="55" applyFont="1" applyFill="1" applyBorder="1" applyAlignment="1" applyProtection="1">
      <alignment horizontal="center" vertical="center" wrapText="1"/>
      <protection/>
    </xf>
    <xf numFmtId="0" fontId="3" fillId="0" borderId="30" xfId="55" applyFont="1" applyFill="1" applyBorder="1" applyAlignment="1" applyProtection="1">
      <alignment horizontal="center" vertical="center" wrapText="1"/>
      <protection/>
    </xf>
    <xf numFmtId="4" fontId="3" fillId="0" borderId="31" xfId="55" applyNumberFormat="1" applyFont="1" applyBorder="1" applyAlignment="1">
      <alignment horizontal="center" vertical="center" wrapText="1"/>
      <protection/>
    </xf>
    <xf numFmtId="4" fontId="3" fillId="0" borderId="32" xfId="55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_gelirlerahacDETAYLI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yza.sarikamis\Downloads\9.%20STOKLAR%20-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İDER"/>
      <sheetName val="GELİR"/>
    </sheetNames>
    <sheetDataSet>
      <sheetData sheetId="1">
        <row r="54">
          <cell r="H54">
            <v>219769000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9"/>
  <sheetViews>
    <sheetView tabSelected="1" zoomScalePageLayoutView="0" workbookViewId="0" topLeftCell="A1">
      <selection activeCell="P33" sqref="P33"/>
    </sheetView>
  </sheetViews>
  <sheetFormatPr defaultColWidth="9.140625" defaultRowHeight="13.5" customHeight="1"/>
  <cols>
    <col min="1" max="1" width="9.140625" style="1" customWidth="1"/>
    <col min="2" max="4" width="5.421875" style="39" customWidth="1"/>
    <col min="5" max="5" width="5.421875" style="40" customWidth="1"/>
    <col min="6" max="6" width="46.00390625" style="39" customWidth="1"/>
    <col min="7" max="7" width="14.7109375" style="41" hidden="1" customWidth="1"/>
    <col min="8" max="8" width="14.7109375" style="42" hidden="1" customWidth="1"/>
    <col min="9" max="9" width="14.7109375" style="42" customWidth="1"/>
    <col min="10" max="10" width="15.7109375" style="1" customWidth="1"/>
    <col min="11" max="11" width="14.140625" style="1" customWidth="1"/>
    <col min="12" max="16384" width="9.140625" style="1" customWidth="1"/>
  </cols>
  <sheetData>
    <row r="1" spans="2:11" ht="13.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3.5" customHeight="1">
      <c r="B2" s="53" t="s">
        <v>1</v>
      </c>
      <c r="C2" s="53"/>
      <c r="D2" s="53"/>
      <c r="E2" s="53"/>
      <c r="F2" s="53"/>
      <c r="G2" s="53"/>
      <c r="H2" s="53"/>
      <c r="I2" s="53"/>
      <c r="J2" s="53"/>
      <c r="K2" s="53"/>
    </row>
    <row r="3" spans="2:9" ht="13.5" customHeight="1">
      <c r="B3" s="2" t="s">
        <v>2</v>
      </c>
      <c r="C3" s="3"/>
      <c r="D3" s="3"/>
      <c r="E3" s="4"/>
      <c r="F3" s="5"/>
      <c r="G3" s="6"/>
      <c r="H3" s="7"/>
      <c r="I3" s="7"/>
    </row>
    <row r="4" spans="2:9" ht="8.25" customHeight="1" thickBot="1">
      <c r="B4" s="2"/>
      <c r="C4" s="3"/>
      <c r="D4" s="3"/>
      <c r="E4" s="4"/>
      <c r="F4" s="5"/>
      <c r="G4" s="6"/>
      <c r="H4" s="7"/>
      <c r="I4" s="7"/>
    </row>
    <row r="5" spans="2:11" ht="15.75" customHeight="1">
      <c r="B5" s="56" t="s">
        <v>3</v>
      </c>
      <c r="C5" s="57"/>
      <c r="D5" s="57"/>
      <c r="E5" s="58"/>
      <c r="F5" s="59" t="s">
        <v>4</v>
      </c>
      <c r="G5" s="61" t="s">
        <v>5</v>
      </c>
      <c r="H5" s="61" t="s">
        <v>6</v>
      </c>
      <c r="I5" s="54" t="s">
        <v>61</v>
      </c>
      <c r="J5" s="54" t="s">
        <v>62</v>
      </c>
      <c r="K5" s="54" t="s">
        <v>63</v>
      </c>
    </row>
    <row r="6" spans="2:11" ht="15.75" customHeight="1" thickBot="1">
      <c r="B6" s="8" t="s">
        <v>7</v>
      </c>
      <c r="C6" s="9" t="s">
        <v>8</v>
      </c>
      <c r="D6" s="9" t="s">
        <v>9</v>
      </c>
      <c r="E6" s="10" t="s">
        <v>10</v>
      </c>
      <c r="F6" s="60"/>
      <c r="G6" s="62"/>
      <c r="H6" s="62"/>
      <c r="I6" s="55"/>
      <c r="J6" s="55"/>
      <c r="K6" s="55"/>
    </row>
    <row r="7" spans="2:11" s="18" customFormat="1" ht="15" customHeight="1">
      <c r="B7" s="11"/>
      <c r="C7" s="12"/>
      <c r="D7" s="12"/>
      <c r="E7" s="13"/>
      <c r="F7" s="14" t="s">
        <v>11</v>
      </c>
      <c r="G7" s="15">
        <f>G8+G28+G32</f>
        <v>161300000</v>
      </c>
      <c r="H7" s="16">
        <f>H8+H28+H32</f>
        <v>206219404.38000003</v>
      </c>
      <c r="I7" s="17">
        <f>I8+I28+I32</f>
        <v>341500000</v>
      </c>
      <c r="J7" s="17">
        <f>J8+J28+J32</f>
        <v>341500000</v>
      </c>
      <c r="K7" s="17">
        <f>K8+K28+K32</f>
        <v>253500000</v>
      </c>
    </row>
    <row r="8" spans="2:11" s="26" customFormat="1" ht="15" customHeight="1">
      <c r="B8" s="19" t="s">
        <v>12</v>
      </c>
      <c r="C8" s="20" t="s">
        <v>13</v>
      </c>
      <c r="D8" s="20" t="s">
        <v>13</v>
      </c>
      <c r="E8" s="21" t="s">
        <v>13</v>
      </c>
      <c r="F8" s="22" t="s">
        <v>14</v>
      </c>
      <c r="G8" s="23">
        <f>G9+G12+G15</f>
        <v>4835000</v>
      </c>
      <c r="H8" s="24">
        <f>H9+H12+H15</f>
        <v>3791431.9000000004</v>
      </c>
      <c r="I8" s="25">
        <f>I9+I12+I15</f>
        <v>5463900</v>
      </c>
      <c r="J8" s="25">
        <f>J9+J12+J15</f>
        <v>5463900</v>
      </c>
      <c r="K8" s="25">
        <f>K9+K12+K15</f>
        <v>7831000</v>
      </c>
    </row>
    <row r="9" spans="2:11" s="26" customFormat="1" ht="15" customHeight="1">
      <c r="B9" s="19" t="s">
        <v>12</v>
      </c>
      <c r="C9" s="27" t="s">
        <v>15</v>
      </c>
      <c r="D9" s="20"/>
      <c r="E9" s="21"/>
      <c r="F9" s="28" t="s">
        <v>16</v>
      </c>
      <c r="G9" s="23">
        <f aca="true" t="shared" si="0" ref="G9:K10">G10</f>
        <v>65000</v>
      </c>
      <c r="H9" s="24">
        <f t="shared" si="0"/>
        <v>195256.14</v>
      </c>
      <c r="I9" s="25">
        <f t="shared" si="0"/>
        <v>350000</v>
      </c>
      <c r="J9" s="25">
        <f t="shared" si="0"/>
        <v>350000</v>
      </c>
      <c r="K9" s="25">
        <f t="shared" si="0"/>
        <v>150000</v>
      </c>
    </row>
    <row r="10" spans="2:11" s="26" customFormat="1" ht="15" customHeight="1">
      <c r="B10" s="19" t="s">
        <v>12</v>
      </c>
      <c r="C10" s="27" t="s">
        <v>15</v>
      </c>
      <c r="D10" s="29">
        <v>5</v>
      </c>
      <c r="E10" s="21"/>
      <c r="F10" s="22" t="s">
        <v>17</v>
      </c>
      <c r="G10" s="23">
        <f t="shared" si="0"/>
        <v>65000</v>
      </c>
      <c r="H10" s="24">
        <f t="shared" si="0"/>
        <v>195256.14</v>
      </c>
      <c r="I10" s="25">
        <f t="shared" si="0"/>
        <v>350000</v>
      </c>
      <c r="J10" s="25">
        <f t="shared" si="0"/>
        <v>350000</v>
      </c>
      <c r="K10" s="25">
        <f t="shared" si="0"/>
        <v>150000</v>
      </c>
    </row>
    <row r="11" spans="2:11" s="18" customFormat="1" ht="15" customHeight="1">
      <c r="B11" s="30" t="s">
        <v>12</v>
      </c>
      <c r="C11" s="31" t="s">
        <v>15</v>
      </c>
      <c r="D11" s="32">
        <v>5</v>
      </c>
      <c r="E11" s="33" t="s">
        <v>18</v>
      </c>
      <c r="F11" s="34" t="s">
        <v>19</v>
      </c>
      <c r="G11" s="35">
        <v>65000</v>
      </c>
      <c r="H11" s="36">
        <f>167256.14+28000</f>
        <v>195256.14</v>
      </c>
      <c r="I11" s="37">
        <v>350000</v>
      </c>
      <c r="J11" s="37">
        <v>350000</v>
      </c>
      <c r="K11" s="37">
        <v>150000</v>
      </c>
    </row>
    <row r="12" spans="2:11" s="26" customFormat="1" ht="15" customHeight="1">
      <c r="B12" s="19" t="s">
        <v>12</v>
      </c>
      <c r="C12" s="27" t="s">
        <v>20</v>
      </c>
      <c r="D12" s="20" t="s">
        <v>13</v>
      </c>
      <c r="E12" s="21" t="s">
        <v>13</v>
      </c>
      <c r="F12" s="22" t="s">
        <v>21</v>
      </c>
      <c r="G12" s="23">
        <f aca="true" t="shared" si="1" ref="G12:K13">G13</f>
        <v>28000</v>
      </c>
      <c r="H12" s="24">
        <f t="shared" si="1"/>
        <v>47114.44</v>
      </c>
      <c r="I12" s="25">
        <f t="shared" si="1"/>
        <v>50000</v>
      </c>
      <c r="J12" s="25">
        <f t="shared" si="1"/>
        <v>50000</v>
      </c>
      <c r="K12" s="25">
        <f t="shared" si="1"/>
        <v>0</v>
      </c>
    </row>
    <row r="13" spans="2:11" s="26" customFormat="1" ht="15" customHeight="1">
      <c r="B13" s="19" t="s">
        <v>12</v>
      </c>
      <c r="C13" s="27">
        <v>3</v>
      </c>
      <c r="D13" s="27" t="s">
        <v>15</v>
      </c>
      <c r="E13" s="21"/>
      <c r="F13" s="22" t="s">
        <v>22</v>
      </c>
      <c r="G13" s="23">
        <f t="shared" si="1"/>
        <v>28000</v>
      </c>
      <c r="H13" s="24">
        <f t="shared" si="1"/>
        <v>47114.44</v>
      </c>
      <c r="I13" s="25">
        <f t="shared" si="1"/>
        <v>50000</v>
      </c>
      <c r="J13" s="25">
        <f t="shared" si="1"/>
        <v>50000</v>
      </c>
      <c r="K13" s="25">
        <f t="shared" si="1"/>
        <v>0</v>
      </c>
    </row>
    <row r="14" spans="2:11" s="26" customFormat="1" ht="15" customHeight="1">
      <c r="B14" s="19" t="s">
        <v>12</v>
      </c>
      <c r="C14" s="27">
        <v>3</v>
      </c>
      <c r="D14" s="27" t="s">
        <v>15</v>
      </c>
      <c r="E14" s="38" t="s">
        <v>23</v>
      </c>
      <c r="F14" s="34" t="s">
        <v>24</v>
      </c>
      <c r="G14" s="35">
        <v>28000</v>
      </c>
      <c r="H14" s="36">
        <v>47114.44</v>
      </c>
      <c r="I14" s="37">
        <v>50000</v>
      </c>
      <c r="J14" s="37">
        <v>50000</v>
      </c>
      <c r="K14" s="37">
        <v>0</v>
      </c>
    </row>
    <row r="15" spans="2:11" s="26" customFormat="1" ht="15" customHeight="1">
      <c r="B15" s="19" t="s">
        <v>12</v>
      </c>
      <c r="C15" s="27" t="s">
        <v>25</v>
      </c>
      <c r="D15" s="20" t="s">
        <v>13</v>
      </c>
      <c r="E15" s="21" t="s">
        <v>13</v>
      </c>
      <c r="F15" s="22" t="s">
        <v>26</v>
      </c>
      <c r="G15" s="23">
        <f>G16</f>
        <v>4742000</v>
      </c>
      <c r="H15" s="24">
        <f>H16</f>
        <v>3549061.3200000003</v>
      </c>
      <c r="I15" s="25">
        <f>I16</f>
        <v>5063900</v>
      </c>
      <c r="J15" s="25">
        <f>J16</f>
        <v>5063900</v>
      </c>
      <c r="K15" s="25">
        <f>K16</f>
        <v>7681000</v>
      </c>
    </row>
    <row r="16" spans="2:11" s="26" customFormat="1" ht="15" customHeight="1">
      <c r="B16" s="19" t="s">
        <v>12</v>
      </c>
      <c r="C16" s="27" t="s">
        <v>25</v>
      </c>
      <c r="D16" s="27" t="s">
        <v>15</v>
      </c>
      <c r="E16" s="21" t="s">
        <v>13</v>
      </c>
      <c r="F16" s="22" t="s">
        <v>27</v>
      </c>
      <c r="G16" s="23">
        <f>G17+G18+G19+G20+G21+G22+G23</f>
        <v>4742000</v>
      </c>
      <c r="H16" s="24">
        <f>H17+H18+H19+H20+H21+H22+H23</f>
        <v>3549061.3200000003</v>
      </c>
      <c r="I16" s="25">
        <f>I17+I18+I19+I20+I21+I22+I23+I24+I25+I26+I27</f>
        <v>5063900</v>
      </c>
      <c r="J16" s="25">
        <f>J17+J18+J19+J20+J21+J22+J23+J24+J25+J26+J27</f>
        <v>5063900</v>
      </c>
      <c r="K16" s="25">
        <f>K17+K18+K19+K20+K21+K22+K23+K24+K25+K26+K27</f>
        <v>7681000</v>
      </c>
    </row>
    <row r="17" spans="2:11" s="18" customFormat="1" ht="15" customHeight="1">
      <c r="B17" s="30" t="s">
        <v>12</v>
      </c>
      <c r="C17" s="31" t="s">
        <v>25</v>
      </c>
      <c r="D17" s="31" t="s">
        <v>15</v>
      </c>
      <c r="E17" s="38" t="s">
        <v>28</v>
      </c>
      <c r="F17" s="34" t="s">
        <v>29</v>
      </c>
      <c r="G17" s="35">
        <v>100000</v>
      </c>
      <c r="H17" s="36">
        <v>0</v>
      </c>
      <c r="I17" s="37">
        <v>150000</v>
      </c>
      <c r="J17" s="37">
        <v>150000</v>
      </c>
      <c r="K17" s="37">
        <v>350000</v>
      </c>
    </row>
    <row r="18" spans="2:11" s="18" customFormat="1" ht="15" customHeight="1">
      <c r="B18" s="30" t="s">
        <v>12</v>
      </c>
      <c r="C18" s="31" t="s">
        <v>25</v>
      </c>
      <c r="D18" s="31" t="s">
        <v>15</v>
      </c>
      <c r="E18" s="38" t="s">
        <v>30</v>
      </c>
      <c r="F18" s="34" t="s">
        <v>31</v>
      </c>
      <c r="G18" s="35">
        <v>500000</v>
      </c>
      <c r="H18" s="36">
        <v>455563.82</v>
      </c>
      <c r="I18" s="37">
        <v>750000</v>
      </c>
      <c r="J18" s="37">
        <v>750000</v>
      </c>
      <c r="K18" s="37">
        <v>800000</v>
      </c>
    </row>
    <row r="19" spans="2:11" s="18" customFormat="1" ht="15" customHeight="1">
      <c r="B19" s="30" t="s">
        <v>12</v>
      </c>
      <c r="C19" s="31" t="s">
        <v>25</v>
      </c>
      <c r="D19" s="31" t="s">
        <v>15</v>
      </c>
      <c r="E19" s="38" t="s">
        <v>32</v>
      </c>
      <c r="F19" s="34" t="s">
        <v>33</v>
      </c>
      <c r="G19" s="35">
        <v>1000000</v>
      </c>
      <c r="H19" s="36">
        <v>420171.21</v>
      </c>
      <c r="I19" s="37">
        <v>750000</v>
      </c>
      <c r="J19" s="37">
        <v>750000</v>
      </c>
      <c r="K19" s="37">
        <v>800000</v>
      </c>
    </row>
    <row r="20" spans="2:11" s="18" customFormat="1" ht="15" customHeight="1">
      <c r="B20" s="30" t="s">
        <v>12</v>
      </c>
      <c r="C20" s="31" t="s">
        <v>25</v>
      </c>
      <c r="D20" s="31" t="s">
        <v>15</v>
      </c>
      <c r="E20" s="38" t="s">
        <v>34</v>
      </c>
      <c r="F20" s="34" t="s">
        <v>35</v>
      </c>
      <c r="G20" s="35">
        <v>12000</v>
      </c>
      <c r="H20" s="36">
        <f>2800+6247.5</f>
        <v>9047.5</v>
      </c>
      <c r="I20" s="37">
        <v>40000</v>
      </c>
      <c r="J20" s="37">
        <v>40000</v>
      </c>
      <c r="K20" s="37">
        <v>40000</v>
      </c>
    </row>
    <row r="21" spans="2:11" s="18" customFormat="1" ht="15" customHeight="1">
      <c r="B21" s="30" t="s">
        <v>12</v>
      </c>
      <c r="C21" s="31" t="s">
        <v>25</v>
      </c>
      <c r="D21" s="31" t="s">
        <v>15</v>
      </c>
      <c r="E21" s="38" t="s">
        <v>36</v>
      </c>
      <c r="F21" s="34" t="s">
        <v>37</v>
      </c>
      <c r="G21" s="35">
        <v>130000</v>
      </c>
      <c r="H21" s="36">
        <v>47000</v>
      </c>
      <c r="I21" s="37">
        <v>140000</v>
      </c>
      <c r="J21" s="37">
        <v>140000</v>
      </c>
      <c r="K21" s="37">
        <v>300000</v>
      </c>
    </row>
    <row r="22" spans="2:11" s="18" customFormat="1" ht="15" customHeight="1">
      <c r="B22" s="30" t="s">
        <v>12</v>
      </c>
      <c r="C22" s="31" t="s">
        <v>25</v>
      </c>
      <c r="D22" s="31" t="s">
        <v>15</v>
      </c>
      <c r="E22" s="38" t="s">
        <v>38</v>
      </c>
      <c r="F22" s="34" t="s">
        <v>39</v>
      </c>
      <c r="G22" s="35">
        <v>2000000</v>
      </c>
      <c r="H22" s="36">
        <v>2617278.79</v>
      </c>
      <c r="I22" s="37">
        <v>2950000</v>
      </c>
      <c r="J22" s="37">
        <v>2950000</v>
      </c>
      <c r="K22" s="37">
        <v>3200000</v>
      </c>
    </row>
    <row r="23" spans="2:11" s="18" customFormat="1" ht="15" customHeight="1">
      <c r="B23" s="30" t="s">
        <v>12</v>
      </c>
      <c r="C23" s="31" t="s">
        <v>25</v>
      </c>
      <c r="D23" s="31" t="s">
        <v>15</v>
      </c>
      <c r="E23" s="38" t="s">
        <v>40</v>
      </c>
      <c r="F23" s="34" t="s">
        <v>41</v>
      </c>
      <c r="G23" s="35">
        <v>1000000</v>
      </c>
      <c r="H23" s="36">
        <v>0</v>
      </c>
      <c r="I23" s="37">
        <v>0</v>
      </c>
      <c r="J23" s="37">
        <v>0</v>
      </c>
      <c r="K23" s="37">
        <v>1700000</v>
      </c>
    </row>
    <row r="24" spans="2:11" s="18" customFormat="1" ht="15" customHeight="1">
      <c r="B24" s="30" t="s">
        <v>12</v>
      </c>
      <c r="C24" s="31">
        <v>6</v>
      </c>
      <c r="D24" s="31">
        <v>1</v>
      </c>
      <c r="E24" s="38" t="s">
        <v>42</v>
      </c>
      <c r="F24" s="34" t="s">
        <v>43</v>
      </c>
      <c r="G24" s="35">
        <v>0</v>
      </c>
      <c r="H24" s="36">
        <v>2301.54</v>
      </c>
      <c r="I24" s="37">
        <v>20000</v>
      </c>
      <c r="J24" s="37">
        <v>20000</v>
      </c>
      <c r="K24" s="37">
        <v>20000</v>
      </c>
    </row>
    <row r="25" spans="2:11" s="18" customFormat="1" ht="15" customHeight="1">
      <c r="B25" s="30" t="s">
        <v>12</v>
      </c>
      <c r="C25" s="31">
        <v>6</v>
      </c>
      <c r="D25" s="31">
        <v>1</v>
      </c>
      <c r="E25" s="38" t="s">
        <v>44</v>
      </c>
      <c r="F25" s="34" t="s">
        <v>45</v>
      </c>
      <c r="G25" s="35">
        <v>0</v>
      </c>
      <c r="H25" s="36">
        <v>1284.9</v>
      </c>
      <c r="I25" s="37">
        <v>1900</v>
      </c>
      <c r="J25" s="37">
        <v>1900</v>
      </c>
      <c r="K25" s="37">
        <v>3000</v>
      </c>
    </row>
    <row r="26" spans="2:11" s="18" customFormat="1" ht="15" customHeight="1">
      <c r="B26" s="30" t="s">
        <v>12</v>
      </c>
      <c r="C26" s="31">
        <v>6</v>
      </c>
      <c r="D26" s="31">
        <v>1</v>
      </c>
      <c r="E26" s="38" t="s">
        <v>46</v>
      </c>
      <c r="F26" s="34" t="s">
        <v>47</v>
      </c>
      <c r="G26" s="35">
        <v>0</v>
      </c>
      <c r="H26" s="36">
        <v>8250</v>
      </c>
      <c r="I26" s="37">
        <v>12000</v>
      </c>
      <c r="J26" s="37">
        <v>12000</v>
      </c>
      <c r="K26" s="37">
        <v>18000</v>
      </c>
    </row>
    <row r="27" spans="2:11" s="18" customFormat="1" ht="15" customHeight="1">
      <c r="B27" s="30" t="s">
        <v>12</v>
      </c>
      <c r="C27" s="31">
        <v>6</v>
      </c>
      <c r="D27" s="31">
        <v>1</v>
      </c>
      <c r="E27" s="38" t="s">
        <v>48</v>
      </c>
      <c r="F27" s="34" t="s">
        <v>49</v>
      </c>
      <c r="G27" s="35">
        <v>0</v>
      </c>
      <c r="H27" s="36">
        <f>116787.64+51585.92</f>
        <v>168373.56</v>
      </c>
      <c r="I27" s="37">
        <v>250000</v>
      </c>
      <c r="J27" s="37">
        <v>250000</v>
      </c>
      <c r="K27" s="37">
        <v>450000</v>
      </c>
    </row>
    <row r="28" spans="2:11" s="26" customFormat="1" ht="15" customHeight="1">
      <c r="B28" s="19" t="s">
        <v>23</v>
      </c>
      <c r="C28" s="20" t="s">
        <v>13</v>
      </c>
      <c r="D28" s="20" t="s">
        <v>13</v>
      </c>
      <c r="E28" s="21" t="s">
        <v>13</v>
      </c>
      <c r="F28" s="22" t="s">
        <v>50</v>
      </c>
      <c r="G28" s="23">
        <f aca="true" t="shared" si="2" ref="G28:K30">G29</f>
        <v>146465000</v>
      </c>
      <c r="H28" s="24">
        <f t="shared" si="2"/>
        <v>191621263.86</v>
      </c>
      <c r="I28" s="25">
        <f t="shared" si="2"/>
        <v>321186100</v>
      </c>
      <c r="J28" s="25">
        <f t="shared" si="2"/>
        <v>321186100</v>
      </c>
      <c r="K28" s="25">
        <f t="shared" si="2"/>
        <v>219769000</v>
      </c>
    </row>
    <row r="29" spans="2:11" s="26" customFormat="1" ht="15" customHeight="1">
      <c r="B29" s="19" t="s">
        <v>23</v>
      </c>
      <c r="C29" s="27" t="s">
        <v>51</v>
      </c>
      <c r="D29" s="20" t="s">
        <v>13</v>
      </c>
      <c r="E29" s="21" t="s">
        <v>13</v>
      </c>
      <c r="F29" s="22" t="s">
        <v>52</v>
      </c>
      <c r="G29" s="23">
        <f>G30</f>
        <v>146465000</v>
      </c>
      <c r="H29" s="24">
        <f>H30</f>
        <v>191621263.86</v>
      </c>
      <c r="I29" s="25">
        <f>I30</f>
        <v>321186100</v>
      </c>
      <c r="J29" s="25">
        <f>J30</f>
        <v>321186100</v>
      </c>
      <c r="K29" s="25">
        <f>K30</f>
        <v>219769000</v>
      </c>
    </row>
    <row r="30" spans="2:11" s="26" customFormat="1" ht="15" customHeight="1">
      <c r="B30" s="19" t="s">
        <v>23</v>
      </c>
      <c r="C30" s="27" t="s">
        <v>51</v>
      </c>
      <c r="D30" s="27" t="s">
        <v>15</v>
      </c>
      <c r="E30" s="21" t="s">
        <v>13</v>
      </c>
      <c r="F30" s="22" t="s">
        <v>53</v>
      </c>
      <c r="G30" s="23">
        <f t="shared" si="2"/>
        <v>146465000</v>
      </c>
      <c r="H30" s="24">
        <f t="shared" si="2"/>
        <v>191621263.86</v>
      </c>
      <c r="I30" s="25">
        <f t="shared" si="2"/>
        <v>321186100</v>
      </c>
      <c r="J30" s="25">
        <f t="shared" si="2"/>
        <v>321186100</v>
      </c>
      <c r="K30" s="25">
        <f t="shared" si="2"/>
        <v>219769000</v>
      </c>
    </row>
    <row r="31" spans="2:11" s="18" customFormat="1" ht="15" customHeight="1">
      <c r="B31" s="30" t="s">
        <v>23</v>
      </c>
      <c r="C31" s="31" t="s">
        <v>51</v>
      </c>
      <c r="D31" s="31" t="s">
        <v>15</v>
      </c>
      <c r="E31" s="38" t="s">
        <v>54</v>
      </c>
      <c r="F31" s="34" t="s">
        <v>55</v>
      </c>
      <c r="G31" s="35">
        <v>146465000</v>
      </c>
      <c r="H31" s="36">
        <v>191621263.86</v>
      </c>
      <c r="I31" s="37">
        <v>321186100</v>
      </c>
      <c r="J31" s="37">
        <f>I31</f>
        <v>321186100</v>
      </c>
      <c r="K31" s="37">
        <f>'[1]GELİR'!$H$54</f>
        <v>219769000</v>
      </c>
    </row>
    <row r="32" spans="2:11" s="26" customFormat="1" ht="15" customHeight="1">
      <c r="B32" s="19" t="s">
        <v>28</v>
      </c>
      <c r="C32" s="20" t="s">
        <v>13</v>
      </c>
      <c r="D32" s="20" t="s">
        <v>13</v>
      </c>
      <c r="E32" s="21" t="s">
        <v>13</v>
      </c>
      <c r="F32" s="22" t="s">
        <v>56</v>
      </c>
      <c r="G32" s="23">
        <f aca="true" t="shared" si="3" ref="G32:K33">G33</f>
        <v>10000000</v>
      </c>
      <c r="H32" s="24">
        <f t="shared" si="3"/>
        <v>10806708.620000001</v>
      </c>
      <c r="I32" s="25">
        <f t="shared" si="3"/>
        <v>14850000</v>
      </c>
      <c r="J32" s="25">
        <f t="shared" si="3"/>
        <v>14850000</v>
      </c>
      <c r="K32" s="25">
        <f t="shared" si="3"/>
        <v>25900000</v>
      </c>
    </row>
    <row r="33" spans="2:11" s="26" customFormat="1" ht="15" customHeight="1">
      <c r="B33" s="19" t="s">
        <v>28</v>
      </c>
      <c r="C33" s="27">
        <v>2</v>
      </c>
      <c r="D33" s="20" t="s">
        <v>13</v>
      </c>
      <c r="E33" s="21" t="s">
        <v>13</v>
      </c>
      <c r="F33" s="22" t="s">
        <v>57</v>
      </c>
      <c r="G33" s="23">
        <f t="shared" si="3"/>
        <v>10000000</v>
      </c>
      <c r="H33" s="24">
        <f t="shared" si="3"/>
        <v>10806708.620000001</v>
      </c>
      <c r="I33" s="25">
        <f t="shared" si="3"/>
        <v>14850000</v>
      </c>
      <c r="J33" s="25">
        <f t="shared" si="3"/>
        <v>14850000</v>
      </c>
      <c r="K33" s="25">
        <f t="shared" si="3"/>
        <v>25900000</v>
      </c>
    </row>
    <row r="34" spans="2:11" s="26" customFormat="1" ht="15" customHeight="1">
      <c r="B34" s="19" t="s">
        <v>28</v>
      </c>
      <c r="C34" s="27">
        <v>2</v>
      </c>
      <c r="D34" s="27" t="s">
        <v>15</v>
      </c>
      <c r="E34" s="21" t="s">
        <v>13</v>
      </c>
      <c r="F34" s="22" t="s">
        <v>58</v>
      </c>
      <c r="G34" s="23">
        <f>SUM(G35:G36)</f>
        <v>10000000</v>
      </c>
      <c r="H34" s="24">
        <f>SUM(H35:H36)</f>
        <v>10806708.620000001</v>
      </c>
      <c r="I34" s="25">
        <f>SUM(I35:I36)</f>
        <v>14850000</v>
      </c>
      <c r="J34" s="25">
        <f>SUM(J35:J36)</f>
        <v>14850000</v>
      </c>
      <c r="K34" s="25">
        <f>SUM(K35:K36)</f>
        <v>25900000</v>
      </c>
    </row>
    <row r="35" spans="2:12" s="18" customFormat="1" ht="15" customHeight="1">
      <c r="B35" s="30" t="s">
        <v>28</v>
      </c>
      <c r="C35" s="27">
        <v>2</v>
      </c>
      <c r="D35" s="31" t="s">
        <v>15</v>
      </c>
      <c r="E35" s="38" t="s">
        <v>23</v>
      </c>
      <c r="F35" s="34" t="s">
        <v>59</v>
      </c>
      <c r="G35" s="35">
        <v>4860000</v>
      </c>
      <c r="H35" s="36">
        <v>4860000</v>
      </c>
      <c r="I35" s="37">
        <v>6000000</v>
      </c>
      <c r="J35" s="37">
        <f>I35</f>
        <v>6000000</v>
      </c>
      <c r="K35" s="37">
        <v>17000000</v>
      </c>
      <c r="L35" s="26"/>
    </row>
    <row r="36" spans="2:12" s="18" customFormat="1" ht="15" customHeight="1" thickBot="1">
      <c r="B36" s="43" t="s">
        <v>28</v>
      </c>
      <c r="C36" s="44">
        <v>2</v>
      </c>
      <c r="D36" s="45" t="s">
        <v>15</v>
      </c>
      <c r="E36" s="46" t="s">
        <v>28</v>
      </c>
      <c r="F36" s="47" t="s">
        <v>60</v>
      </c>
      <c r="G36" s="48">
        <v>5140000</v>
      </c>
      <c r="H36" s="49">
        <v>5946708.62</v>
      </c>
      <c r="I36" s="50">
        <v>8850000</v>
      </c>
      <c r="J36" s="50">
        <f>I36</f>
        <v>8850000</v>
      </c>
      <c r="K36" s="50">
        <v>8900000</v>
      </c>
      <c r="L36" s="26"/>
    </row>
    <row r="38" ht="13.5" customHeight="1">
      <c r="K38" s="51"/>
    </row>
    <row r="39" ht="13.5" customHeight="1">
      <c r="K39" s="51"/>
    </row>
  </sheetData>
  <sheetProtection/>
  <mergeCells count="9">
    <mergeCell ref="B1:K1"/>
    <mergeCell ref="B2:K2"/>
    <mergeCell ref="J5:J6"/>
    <mergeCell ref="K5:K6"/>
    <mergeCell ref="B5:E5"/>
    <mergeCell ref="F5:F6"/>
    <mergeCell ref="G5:G6"/>
    <mergeCell ref="H5:H6"/>
    <mergeCell ref="I5:I6"/>
  </mergeCells>
  <printOptions/>
  <pageMargins left="0.7086614173228347" right="0.7086614173228347" top="0.5511811023622047" bottom="0.35433070866141736" header="0.31496062992125984" footer="0.31496062992125984"/>
  <pageSetup firstPageNumber="15" useFirstPageNumber="1"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BYTE</dc:creator>
  <cp:keywords/>
  <dc:description/>
  <cp:lastModifiedBy>Feyza Sarıkamış</cp:lastModifiedBy>
  <cp:lastPrinted>2020-02-19T06:15:29Z</cp:lastPrinted>
  <dcterms:created xsi:type="dcterms:W3CDTF">2019-02-02T06:49:56Z</dcterms:created>
  <dcterms:modified xsi:type="dcterms:W3CDTF">2020-06-11T20:24:40Z</dcterms:modified>
  <cp:category/>
  <cp:version/>
  <cp:contentType/>
  <cp:contentStatus/>
</cp:coreProperties>
</file>