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meclis" sheetId="1" r:id="rId1"/>
  </sheets>
  <externalReferences>
    <externalReference r:id="rId4"/>
  </externalReferences>
  <definedNames>
    <definedName name="_xlnm.Print_Area" localSheetId="0">'meclis'!$A$1:$H$193</definedName>
  </definedNames>
  <calcPr fullCalcOnLoad="1"/>
</workbook>
</file>

<file path=xl/sharedStrings.xml><?xml version="1.0" encoding="utf-8"?>
<sst xmlns="http://schemas.openxmlformats.org/spreadsheetml/2006/main" count="110" uniqueCount="93">
  <si>
    <t>Kısa İsim</t>
  </si>
  <si>
    <t>1. Bu Yasa, 2010 Mali Yılı  Kesin  Hesap Yasası olarak isimlendirilir.</t>
  </si>
  <si>
    <t>Giderler</t>
  </si>
  <si>
    <t xml:space="preserve">     -  Yedek Ödenekler........................................................................................................................</t>
  </si>
  <si>
    <t xml:space="preserve"> -  Yedek Ödenekler</t>
  </si>
  <si>
    <t xml:space="preserve">     -  Personel  Giderleri........................................................................................................................</t>
  </si>
  <si>
    <t xml:space="preserve">     -  Mal ve Hizmet Alım Giderleri........................................................................................................................</t>
  </si>
  <si>
    <t xml:space="preserve">     -  Cari Transferler........................................................................................................................</t>
  </si>
  <si>
    <t xml:space="preserve">     -  Sermaye Giderleri........................................................................................................................</t>
  </si>
  <si>
    <t xml:space="preserve">     -  Mali Sektörün Desteklenmesi........................................................................................................................</t>
  </si>
  <si>
    <t xml:space="preserve">     -  Reel Sektörün Desteklenmesi........................................................................................................................</t>
  </si>
  <si>
    <t xml:space="preserve">     -  Yatırım Teşvik Fonuna Katkı ...........................................................................</t>
  </si>
  <si>
    <t>- Giderler Genel Toplamı</t>
  </si>
  <si>
    <t>KAPATILACAK</t>
  </si>
  <si>
    <t>Gelirler</t>
  </si>
  <si>
    <t xml:space="preserve"> - Vergi  Dışı Gelirler</t>
  </si>
  <si>
    <t xml:space="preserve">    -  Yatırım Teşvik Fonuna Katkı......</t>
  </si>
  <si>
    <t xml:space="preserve">    Gelirler Genel Toplamı</t>
  </si>
  <si>
    <t xml:space="preserve">  olmak üzere Toplam 2,642,963,899.22 TL'dir.</t>
  </si>
  <si>
    <t xml:space="preserve">Gelir -Gider </t>
  </si>
  <si>
    <t>Yürürlüğe Giriş</t>
  </si>
  <si>
    <t>K.K.T.C. BAŞBAKANI</t>
  </si>
  <si>
    <t>....................................</t>
  </si>
  <si>
    <t>DIŞİŞLERİ BAKANI</t>
  </si>
  <si>
    <t>MALİYE BAKANI</t>
  </si>
  <si>
    <t>EKONOMİ VE ENERJİ BAKANI</t>
  </si>
  <si>
    <t>İÇİŞLERİ VE YEREL YÖNETİMLER BAKANI</t>
  </si>
  <si>
    <t>BAYINDIRLIK VE ULAŞTIRMA BAKANI</t>
  </si>
  <si>
    <t xml:space="preserve">MİLLİ EĞİTİM GENÇLİK VE SPOR BAKANI  </t>
  </si>
  <si>
    <t>TARIM VE DOĞAL KAYNAKLAR BAKANI</t>
  </si>
  <si>
    <t>SAĞLIK BAKANI</t>
  </si>
  <si>
    <t>ÇALIŞMA VE SOSYAL GÜVENLİK BAKANI</t>
  </si>
  <si>
    <t>TURİZM ÇEVRE VE KÜLTÜR BAKANI</t>
  </si>
  <si>
    <t>Kuzey Kıbrıs Türk Cumhuriyeti Cumhuriyet Meclisi aşağıdaki Yasayı yapar:</t>
  </si>
  <si>
    <t xml:space="preserve">           - Cari ( Savunma ) ........................................................................................................................</t>
  </si>
  <si>
    <t xml:space="preserve">           - Sermaye ( Mal ve Hizmet, Sermaye ve Diğer )........................................................................................................................</t>
  </si>
  <si>
    <t xml:space="preserve">           - Kamu Maliyesinin Desteklenmesi........................................................................................................................</t>
  </si>
  <si>
    <t xml:space="preserve">           - Mali Sektörün Desteklenmesi........................................................................................................................</t>
  </si>
  <si>
    <t xml:space="preserve">           - Reel Sektörün Desteklenmesi........................................................................................................................</t>
  </si>
  <si>
    <t>Dengesi</t>
  </si>
  <si>
    <t>Ek</t>
  </si>
  <si>
    <t>Ödenek</t>
  </si>
  <si>
    <t>Harcaması</t>
  </si>
  <si>
    <t xml:space="preserve">5. 2010 Mali Yılı Bütçesindeki  2.645.273.043.00 TL'lik ödenek  280.752.195,70 TL tadil </t>
  </si>
  <si>
    <t>6. Bu Yasa, Resmi Gazete'de yayımlandığı tarihten başlayarak yürürlüğe girer.</t>
  </si>
  <si>
    <t xml:space="preserve"> farkı teşkil eden 17.993.090,79 TL 2010 Mali Yılı Bütçe açığı olarak gerçekleşmiştir.</t>
  </si>
  <si>
    <t>3. 2010 Mali Yılı Bütçesinin Genel Gelir Tahsilatları:</t>
  </si>
  <si>
    <t>(1) Mahalli Kaynaklı Bütçe Giderleri</t>
  </si>
  <si>
    <t xml:space="preserve">    (A)  Personel  Giderleri..............................................................................................................</t>
  </si>
  <si>
    <t xml:space="preserve">    (C)  Mal ve Hizmet Alım Giderleri...............................................................................................</t>
  </si>
  <si>
    <t xml:space="preserve">    (D)  Faiz Giderleri........................................................................................................................</t>
  </si>
  <si>
    <t xml:space="preserve">    (E)  Cari Transferler........................................................................................................................</t>
  </si>
  <si>
    <t xml:space="preserve">    (F)  Sermaye Giderleri........................................................................................................................</t>
  </si>
  <si>
    <t xml:space="preserve">    (G)  Sermaye Transferleri........................................................................................................................</t>
  </si>
  <si>
    <t xml:space="preserve">    (H)  Borç Verme........................................................................................................................</t>
  </si>
  <si>
    <t xml:space="preserve">    (B)  Sosyal Güvenlik Devlet Primi Giderleri...............................................................................................</t>
  </si>
  <si>
    <t>(3)  Döner Sermaye Giderleri</t>
  </si>
  <si>
    <t>(2)  Fon Giderleri</t>
  </si>
  <si>
    <t>(4)  Hibe, Yardım ve Kredilerden Harcamalar</t>
  </si>
  <si>
    <t xml:space="preserve">   (A)  Türkiye Cumhuriyeti Yatırımları </t>
  </si>
  <si>
    <t xml:space="preserve">     (a)  Mal ve Hizmet Alım Giderleri........................................................................................................................</t>
  </si>
  <si>
    <t xml:space="preserve">     (b)  Cari Transferler.......................................................................................................................</t>
  </si>
  <si>
    <t xml:space="preserve">     (c) Sermaye Giderleri........................................................................................................................</t>
  </si>
  <si>
    <t xml:space="preserve">     (d)  Sermaye Transferleri........................................................................................................................</t>
  </si>
  <si>
    <t>(B)  Savunma Harcamaları</t>
  </si>
  <si>
    <t xml:space="preserve">     -  Sosyal Güvenlik Devlet Primi Giderleri........................................................................................................................</t>
  </si>
  <si>
    <t>olmak üzere Toplam 2.660.956.990,01 TL'dir.</t>
  </si>
  <si>
    <t>(1) Mahalli   Gelirler  ........................................................................................................................</t>
  </si>
  <si>
    <t xml:space="preserve">   (A) Vergi Gelirleri  ........................................................................................................................</t>
  </si>
  <si>
    <t xml:space="preserve">   (B) Vergi  Dışı Gelirler  ........................................................................................................................</t>
  </si>
  <si>
    <t xml:space="preserve">   (C) Sermaye  Gelirleri  ........................................................................................................................</t>
  </si>
  <si>
    <t xml:space="preserve">   (D) Alacaklardan Tahsilat  ........................................................................................................................</t>
  </si>
  <si>
    <t xml:space="preserve">   (E) Ret ve İadeler  .......................................................................................( - )</t>
  </si>
  <si>
    <t xml:space="preserve"> (2)  Fon Gelirleri........................................................................................................................</t>
  </si>
  <si>
    <t xml:space="preserve"> (3) Döner Sermaye Gelirleri</t>
  </si>
  <si>
    <t xml:space="preserve"> (4) Alınan Bağış, Yardımlar ve Krediler  ........................................................................................................................</t>
  </si>
  <si>
    <t xml:space="preserve">   (A) Türkiye Cumhuriyeti'nden Alınan Bağış, Yardımlar ve Krediler  ....................................................................</t>
  </si>
  <si>
    <t xml:space="preserve">       (a) Hibe ve Yardımlar  ........................................................................................................................</t>
  </si>
  <si>
    <t xml:space="preserve">        (b)- Krediler  ........................................................................................................................</t>
  </si>
  <si>
    <t xml:space="preserve">    (B) Diğer Dış Yardımlar (Üçüncü Ülkeler) ........................................................................................................................</t>
  </si>
  <si>
    <t>4. Bu Yasanın 2'nci maddesinde yazılı Giderler ile 3ü'ncü maddesinde yazılı Gelirler arasındaki</t>
  </si>
  <si>
    <t>2010 MALİ YILI  KESİN  HESAP YASASI</t>
  </si>
  <si>
    <t>2. 2010 Mali Yılı Giderleri:</t>
  </si>
  <si>
    <t xml:space="preserve">   (a)  Sivil Savunma </t>
  </si>
  <si>
    <t xml:space="preserve">   (b)  Güvenlik Kuvvetleri Komutanlığı</t>
  </si>
  <si>
    <t xml:space="preserve">   (c)  Dış Proje Yardım ve Kredileri</t>
  </si>
  <si>
    <t xml:space="preserve">   (d)  Türkiye Cumhuriyeti Kredileri</t>
  </si>
  <si>
    <t>edilerek 2.926.025.238,70  TL'na ulaşmıştır.</t>
  </si>
  <si>
    <t xml:space="preserve">     (A)  Fiyat İstikrar Fonu</t>
  </si>
  <si>
    <t xml:space="preserve">     (C)  Faiz Farkı Fonu Gelirleri........................................................................................................................</t>
  </si>
  <si>
    <t xml:space="preserve">     (D)  Diğer Fon Gelirleri........................................................................................................................</t>
  </si>
  <si>
    <t xml:space="preserve">     (E)  Diğer Fon Gelirlerinden Ret ve İadeleri .........................       .......( - )</t>
  </si>
  <si>
    <t xml:space="preserve">     (B)  Fiyat İstikrar Fonu Ret ve İadeleri ...............................            .......( - )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</si>
</sst>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"/>
    <numFmt numFmtId="173" formatCode="0."/>
    <numFmt numFmtId="174" formatCode="#,##0_);\(#,##0.00\)"/>
    <numFmt numFmtId="175" formatCode="#,##0.00\ &quot;TL'dir.&quot;"/>
    <numFmt numFmtId="176" formatCode="dd/mm/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 Tur"/>
      <family val="2"/>
    </font>
    <font>
      <sz val="9"/>
      <name val="Arial"/>
      <family val="2"/>
    </font>
    <font>
      <sz val="10"/>
      <name val="Arial Tur"/>
      <family val="2"/>
    </font>
    <font>
      <sz val="9"/>
      <color indexed="9"/>
      <name val="Arial"/>
      <family val="2"/>
    </font>
    <font>
      <u val="single"/>
      <sz val="9"/>
      <name val="Arial Tur"/>
      <family val="2"/>
    </font>
    <font>
      <u val="single"/>
      <sz val="10"/>
      <name val="Arial Tur"/>
      <family val="2"/>
    </font>
    <font>
      <sz val="11"/>
      <name val="Arial Tur"/>
      <family val="2"/>
    </font>
    <font>
      <u val="single"/>
      <sz val="12"/>
      <name val="Arial Tur"/>
      <family val="2"/>
    </font>
    <font>
      <sz val="9"/>
      <color indexed="9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0" borderId="7" applyNumberFormat="0" applyAlignment="0" applyProtection="0"/>
    <xf numFmtId="0" fontId="3" fillId="0" borderId="0" applyNumberFormat="0" applyFill="0" applyBorder="0" applyAlignment="0" applyProtection="0"/>
    <xf numFmtId="0" fontId="10" fillId="7" borderId="5" applyNumberFormat="0" applyAlignment="0" applyProtection="0"/>
    <xf numFmtId="0" fontId="13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20" borderId="5" applyNumberFormat="0" applyAlignment="0" applyProtection="0"/>
    <xf numFmtId="0" fontId="10" fillId="7" borderId="5" applyNumberFormat="0" applyAlignment="0" applyProtection="0"/>
    <xf numFmtId="0" fontId="12" fillId="21" borderId="6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1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5" fillId="22" borderId="0" applyNumberFormat="0" applyBorder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86" applyFont="1" applyFill="1">
      <alignment/>
      <protection/>
    </xf>
    <xf numFmtId="0" fontId="19" fillId="0" borderId="0" xfId="86" applyFont="1" applyFill="1" applyAlignment="1" quotePrefix="1">
      <alignment horizontal="left"/>
      <protection/>
    </xf>
    <xf numFmtId="4" fontId="18" fillId="0" borderId="0" xfId="86" applyNumberFormat="1" applyFont="1" applyFill="1">
      <alignment/>
      <protection/>
    </xf>
    <xf numFmtId="4" fontId="19" fillId="0" borderId="0" xfId="86" applyNumberFormat="1" applyFont="1" applyFill="1">
      <alignment/>
      <protection/>
    </xf>
    <xf numFmtId="4" fontId="20" fillId="0" borderId="0" xfId="86" applyNumberFormat="1" applyFont="1" applyFill="1">
      <alignment/>
      <protection/>
    </xf>
    <xf numFmtId="0" fontId="19" fillId="0" borderId="0" xfId="86" applyFont="1" applyFill="1" applyAlignment="1">
      <alignment horizontal="left" wrapText="1"/>
      <protection/>
    </xf>
    <xf numFmtId="0" fontId="19" fillId="0" borderId="0" xfId="86" applyFont="1" applyFill="1" applyBorder="1" applyAlignment="1">
      <alignment vertical="center"/>
      <protection/>
    </xf>
    <xf numFmtId="0" fontId="19" fillId="0" borderId="0" xfId="86" applyFont="1" applyFill="1" applyAlignment="1">
      <alignment vertical="center"/>
      <protection/>
    </xf>
    <xf numFmtId="4" fontId="19" fillId="0" borderId="0" xfId="86" applyNumberFormat="1" applyFont="1" applyFill="1" applyBorder="1" applyAlignment="1">
      <alignment vertical="center"/>
      <protection/>
    </xf>
    <xf numFmtId="0" fontId="19" fillId="0" borderId="0" xfId="86" applyFont="1" applyFill="1" applyBorder="1" applyAlignment="1">
      <alignment vertical="center"/>
      <protection/>
    </xf>
    <xf numFmtId="4" fontId="19" fillId="0" borderId="0" xfId="86" applyNumberFormat="1" applyFont="1" applyFill="1" applyBorder="1" applyAlignment="1">
      <alignment vertical="center"/>
      <protection/>
    </xf>
    <xf numFmtId="4" fontId="19" fillId="0" borderId="0" xfId="86" applyNumberFormat="1" applyFont="1" applyFill="1" applyAlignment="1">
      <alignment vertical="center"/>
      <protection/>
    </xf>
    <xf numFmtId="4" fontId="19" fillId="0" borderId="0" xfId="86" applyNumberFormat="1" applyFont="1" applyFill="1" applyBorder="1">
      <alignment/>
      <protection/>
    </xf>
    <xf numFmtId="0" fontId="19" fillId="0" borderId="0" xfId="86" applyFont="1" applyFill="1" applyAlignment="1">
      <alignment horizontal="left"/>
      <protection/>
    </xf>
    <xf numFmtId="0" fontId="19" fillId="0" borderId="0" xfId="86" applyFont="1" applyFill="1" applyBorder="1">
      <alignment/>
      <protection/>
    </xf>
    <xf numFmtId="0" fontId="21" fillId="0" borderId="0" xfId="86" applyFont="1" applyFill="1" applyBorder="1">
      <alignment/>
      <protection/>
    </xf>
    <xf numFmtId="4" fontId="21" fillId="0" borderId="0" xfId="86" applyNumberFormat="1" applyFont="1" applyFill="1" applyBorder="1">
      <alignment/>
      <protection/>
    </xf>
    <xf numFmtId="0" fontId="19" fillId="0" borderId="0" xfId="86" applyFont="1" applyFill="1" applyBorder="1">
      <alignment/>
      <protection/>
    </xf>
    <xf numFmtId="4" fontId="19" fillId="0" borderId="0" xfId="86" applyNumberFormat="1" applyFont="1" applyFill="1" applyBorder="1">
      <alignment/>
      <protection/>
    </xf>
    <xf numFmtId="4" fontId="22" fillId="0" borderId="0" xfId="86" applyNumberFormat="1" applyFont="1" applyFill="1">
      <alignment/>
      <protection/>
    </xf>
    <xf numFmtId="0" fontId="20" fillId="0" borderId="0" xfId="86" applyFont="1" applyFill="1">
      <alignment/>
      <protection/>
    </xf>
    <xf numFmtId="0" fontId="0" fillId="0" borderId="0" xfId="86" applyFont="1" applyFill="1">
      <alignment/>
      <protection/>
    </xf>
    <xf numFmtId="4" fontId="0" fillId="0" borderId="0" xfId="86" applyNumberFormat="1" applyFont="1" applyFill="1">
      <alignment/>
      <protection/>
    </xf>
    <xf numFmtId="0" fontId="19" fillId="0" borderId="0" xfId="86" applyFont="1" applyFill="1" applyAlignment="1">
      <alignment/>
      <protection/>
    </xf>
    <xf numFmtId="0" fontId="21" fillId="0" borderId="0" xfId="86" applyFont="1" applyFill="1" applyAlignment="1">
      <alignment vertical="center"/>
      <protection/>
    </xf>
    <xf numFmtId="0" fontId="19" fillId="0" borderId="0" xfId="86" applyFont="1" applyFill="1" applyAlignment="1">
      <alignment horizontal="left" vertical="top" wrapText="1"/>
      <protection/>
    </xf>
    <xf numFmtId="0" fontId="23" fillId="0" borderId="0" xfId="86" applyFont="1" applyFill="1" applyAlignment="1">
      <alignment horizontal="center"/>
      <protection/>
    </xf>
    <xf numFmtId="0" fontId="19" fillId="0" borderId="0" xfId="86" applyFont="1" applyFill="1" applyAlignment="1">
      <alignment vertical="top"/>
      <protection/>
    </xf>
    <xf numFmtId="0" fontId="24" fillId="0" borderId="0" xfId="86" applyFont="1" applyFill="1" applyAlignment="1">
      <alignment horizontal="center"/>
      <protection/>
    </xf>
    <xf numFmtId="0" fontId="21" fillId="0" borderId="0" xfId="86" applyFont="1" applyFill="1">
      <alignment/>
      <protection/>
    </xf>
    <xf numFmtId="0" fontId="21" fillId="0" borderId="0" xfId="86" applyFont="1" applyFill="1" applyAlignment="1">
      <alignment vertical="top"/>
      <protection/>
    </xf>
    <xf numFmtId="3" fontId="21" fillId="0" borderId="0" xfId="86" applyNumberFormat="1" applyFont="1" applyFill="1">
      <alignment/>
      <protection/>
    </xf>
    <xf numFmtId="0" fontId="26" fillId="0" borderId="0" xfId="86" applyFont="1" applyFill="1" applyAlignment="1">
      <alignment horizontal="center"/>
      <protection/>
    </xf>
    <xf numFmtId="0" fontId="19" fillId="0" borderId="0" xfId="86" applyFont="1" applyFill="1">
      <alignment/>
      <protection/>
    </xf>
    <xf numFmtId="0" fontId="19" fillId="0" borderId="0" xfId="86" applyFont="1" applyFill="1" applyAlignment="1">
      <alignment vertical="top"/>
      <protection/>
    </xf>
    <xf numFmtId="0" fontId="19" fillId="0" borderId="0" xfId="86" applyFont="1" applyFill="1" applyBorder="1" applyAlignment="1">
      <alignment/>
      <protection/>
    </xf>
    <xf numFmtId="4" fontId="27" fillId="0" borderId="0" xfId="86" applyNumberFormat="1" applyFont="1" applyFill="1" applyBorder="1" applyAlignment="1">
      <alignment vertical="center"/>
      <protection/>
    </xf>
    <xf numFmtId="0" fontId="19" fillId="0" borderId="0" xfId="86" applyFont="1" applyFill="1" applyBorder="1" applyAlignment="1" quotePrefix="1">
      <alignment vertical="center"/>
      <protection/>
    </xf>
    <xf numFmtId="4" fontId="21" fillId="0" borderId="0" xfId="86" applyNumberFormat="1" applyFont="1" applyFill="1" applyBorder="1" applyAlignment="1">
      <alignment vertical="center"/>
      <protection/>
    </xf>
    <xf numFmtId="4" fontId="19" fillId="0" borderId="0" xfId="86" applyNumberFormat="1" applyFont="1" applyFill="1" applyBorder="1" applyAlignment="1">
      <alignment vertical="center"/>
      <protection/>
    </xf>
    <xf numFmtId="0" fontId="19" fillId="0" borderId="0" xfId="86" applyFont="1" applyFill="1" applyBorder="1" applyAlignment="1">
      <alignment vertical="center"/>
      <protection/>
    </xf>
    <xf numFmtId="0" fontId="19" fillId="0" borderId="0" xfId="86" applyFont="1" applyFill="1" applyAlignment="1">
      <alignment vertical="center"/>
      <protection/>
    </xf>
    <xf numFmtId="4" fontId="19" fillId="0" borderId="0" xfId="86" applyNumberFormat="1" applyFont="1" applyFill="1" applyAlignment="1">
      <alignment vertical="center"/>
      <protection/>
    </xf>
    <xf numFmtId="0" fontId="19" fillId="0" borderId="0" xfId="86" applyFont="1" applyFill="1">
      <alignment/>
      <protection/>
    </xf>
    <xf numFmtId="0" fontId="19" fillId="0" borderId="0" xfId="86" applyFont="1" applyFill="1" applyAlignment="1">
      <alignment horizontal="left" vertical="top" wrapText="1"/>
      <protection/>
    </xf>
    <xf numFmtId="0" fontId="25" fillId="0" borderId="0" xfId="86" applyFont="1" applyFill="1">
      <alignment/>
      <protection/>
    </xf>
    <xf numFmtId="0" fontId="24" fillId="0" borderId="0" xfId="86" applyFont="1" applyFill="1">
      <alignment/>
      <protection/>
    </xf>
    <xf numFmtId="0" fontId="19" fillId="24" borderId="0" xfId="86" applyFont="1" applyFill="1" applyBorder="1" applyAlignment="1">
      <alignment vertical="center"/>
      <protection/>
    </xf>
    <xf numFmtId="0" fontId="25" fillId="0" borderId="0" xfId="86" applyFont="1" applyFill="1" applyAlignment="1">
      <alignment horizontal="center"/>
      <protection/>
    </xf>
    <xf numFmtId="0" fontId="19" fillId="0" borderId="0" xfId="86" applyFont="1" applyFill="1" applyAlignment="1">
      <alignment horizontal="left" vertical="top"/>
      <protection/>
    </xf>
    <xf numFmtId="0" fontId="19" fillId="0" borderId="0" xfId="86" applyFont="1" applyFill="1" applyAlignment="1" quotePrefix="1">
      <alignment horizontal="center"/>
      <protection/>
    </xf>
    <xf numFmtId="0" fontId="19" fillId="0" borderId="0" xfId="86" applyFont="1" applyFill="1" applyAlignment="1">
      <alignment horizontal="center"/>
      <protection/>
    </xf>
    <xf numFmtId="0" fontId="19" fillId="0" borderId="0" xfId="86" applyFont="1" applyFill="1" applyAlignment="1">
      <alignment horizontal="left" vertical="top"/>
      <protection/>
    </xf>
    <xf numFmtId="0" fontId="19" fillId="0" borderId="0" xfId="86" applyFont="1" applyFill="1" applyAlignment="1">
      <alignment wrapText="1"/>
      <protection/>
    </xf>
    <xf numFmtId="0" fontId="0" fillId="0" borderId="0" xfId="0" applyAlignment="1">
      <alignment wrapText="1"/>
    </xf>
    <xf numFmtId="0" fontId="25" fillId="0" borderId="0" xfId="86" applyFont="1" applyFill="1" applyAlignment="1">
      <alignment horizontal="center"/>
      <protection/>
    </xf>
    <xf numFmtId="0" fontId="21" fillId="0" borderId="0" xfId="86" applyFont="1" applyFill="1" applyAlignment="1" quotePrefix="1">
      <alignment horizontal="center"/>
      <protection/>
    </xf>
  </cellXfs>
  <cellStyles count="8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Giriş" xfId="73"/>
    <cellStyle name="Good" xfId="74"/>
    <cellStyle name="Heading 1" xfId="75"/>
    <cellStyle name="Heading 2" xfId="76"/>
    <cellStyle name="Heading 3" xfId="77"/>
    <cellStyle name="Heading 4" xfId="78"/>
    <cellStyle name="Hesaplama" xfId="79"/>
    <cellStyle name="Input" xfId="80"/>
    <cellStyle name="İşaretli Hücre" xfId="81"/>
    <cellStyle name="İyi" xfId="82"/>
    <cellStyle name="Kötü" xfId="83"/>
    <cellStyle name="Linked Cell" xfId="84"/>
    <cellStyle name="Neutral" xfId="85"/>
    <cellStyle name="Normal_DÜZLETME 2010 KESİN HESAP ÖNERİ(EN SON)" xfId="86"/>
    <cellStyle name="Not" xfId="87"/>
    <cellStyle name="Note" xfId="88"/>
    <cellStyle name="Nötr" xfId="89"/>
    <cellStyle name="Output" xfId="90"/>
    <cellStyle name="Percent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</xdr:col>
      <xdr:colOff>1381125</xdr:colOff>
      <xdr:row>16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6048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LSEREN\LOCALS~1\Temp\D&#220;ZLETME%202010%20KES&#304;N%20HESAP%20&#214;NER&#304;(EN%20S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 bkk"/>
      <sheetName val="meclis"/>
      <sheetName val="BK ÖNERGE 2"/>
      <sheetName val="genel gider 2009"/>
      <sheetName val="GELİR GİDER 2009"/>
      <sheetName val="EKO 1"/>
      <sheetName val="GELİR 1"/>
      <sheetName val="gelir kapak"/>
      <sheetName val="gider kapak"/>
    </sheetNames>
    <sheetDataSet>
      <sheetData sheetId="3">
        <row r="8">
          <cell r="H8">
            <v>910630123.45</v>
          </cell>
        </row>
        <row r="9">
          <cell r="H9">
            <v>32487561.02</v>
          </cell>
        </row>
        <row r="10">
          <cell r="H10">
            <v>145871857.26</v>
          </cell>
        </row>
        <row r="11">
          <cell r="H11">
            <v>38202118.61</v>
          </cell>
        </row>
        <row r="12">
          <cell r="H12">
            <v>1037481344.05</v>
          </cell>
        </row>
        <row r="13">
          <cell r="H13">
            <v>18737069.64</v>
          </cell>
        </row>
        <row r="14">
          <cell r="H14">
            <v>200000</v>
          </cell>
        </row>
        <row r="15">
          <cell r="H15">
            <v>1713055.09</v>
          </cell>
        </row>
        <row r="17">
          <cell r="H17">
            <v>117908982.14</v>
          </cell>
        </row>
        <row r="24">
          <cell r="H24">
            <v>3982828.21</v>
          </cell>
        </row>
        <row r="30">
          <cell r="H30">
            <v>103213813.71</v>
          </cell>
        </row>
        <row r="31">
          <cell r="H31">
            <v>9093703.09</v>
          </cell>
        </row>
        <row r="32">
          <cell r="H32">
            <v>17116467.55</v>
          </cell>
        </row>
        <row r="33">
          <cell r="H33">
            <v>23602032.25</v>
          </cell>
        </row>
        <row r="34">
          <cell r="H34">
            <v>42279.54</v>
          </cell>
        </row>
        <row r="36">
          <cell r="H36">
            <v>6993837.84</v>
          </cell>
        </row>
        <row r="37">
          <cell r="H37">
            <v>285313.04</v>
          </cell>
        </row>
        <row r="38">
          <cell r="H38">
            <v>2979755.48</v>
          </cell>
        </row>
        <row r="40">
          <cell r="H40">
            <v>6995798.4</v>
          </cell>
        </row>
        <row r="41">
          <cell r="H41">
            <v>11601407.8</v>
          </cell>
        </row>
        <row r="42">
          <cell r="H42">
            <v>106643626.53</v>
          </cell>
        </row>
        <row r="43">
          <cell r="H43">
            <v>30062624.83</v>
          </cell>
        </row>
        <row r="45">
          <cell r="H45">
            <v>0</v>
          </cell>
        </row>
        <row r="54">
          <cell r="H54">
            <v>219037.33</v>
          </cell>
        </row>
        <row r="55">
          <cell r="H55">
            <v>76016.48</v>
          </cell>
        </row>
      </sheetData>
      <sheetData sheetId="4">
        <row r="13">
          <cell r="I13">
            <v>265494001.28</v>
          </cell>
        </row>
        <row r="14">
          <cell r="I14">
            <v>78411.92</v>
          </cell>
        </row>
        <row r="15">
          <cell r="I15">
            <v>4214160.12</v>
          </cell>
        </row>
        <row r="16">
          <cell r="I16">
            <v>14077204.18</v>
          </cell>
        </row>
        <row r="17">
          <cell r="I17">
            <v>1505.05</v>
          </cell>
        </row>
        <row r="18">
          <cell r="I18">
            <v>2201206.41</v>
          </cell>
        </row>
        <row r="19">
          <cell r="I19">
            <v>0</v>
          </cell>
        </row>
        <row r="20">
          <cell r="I20">
            <v>13613124.69</v>
          </cell>
        </row>
        <row r="21">
          <cell r="I21">
            <v>2117416.77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47011791.31</v>
          </cell>
        </row>
        <row r="27">
          <cell r="I27">
            <v>4066534.46</v>
          </cell>
        </row>
        <row r="34">
          <cell r="I34">
            <v>155303457.56</v>
          </cell>
        </row>
        <row r="35">
          <cell r="I35">
            <v>148038794.95</v>
          </cell>
        </row>
        <row r="37">
          <cell r="I37">
            <v>513263422.66</v>
          </cell>
        </row>
        <row r="38">
          <cell r="I38">
            <v>0</v>
          </cell>
        </row>
        <row r="39">
          <cell r="I39">
            <v>34816336.67</v>
          </cell>
        </row>
        <row r="42">
          <cell r="I42">
            <v>295053.81</v>
          </cell>
        </row>
      </sheetData>
      <sheetData sheetId="6">
        <row r="5">
          <cell r="F5">
            <v>1276754453.02</v>
          </cell>
        </row>
        <row r="7">
          <cell r="F7">
            <v>3548315.83</v>
          </cell>
        </row>
        <row r="9">
          <cell r="F9">
            <v>6308550</v>
          </cell>
        </row>
      </sheetData>
      <sheetData sheetId="8">
        <row r="30">
          <cell r="K30">
            <v>0</v>
          </cell>
        </row>
        <row r="31">
          <cell r="K31">
            <v>34816336.67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4">
      <selection activeCell="A6" sqref="A6:C15"/>
    </sheetView>
  </sheetViews>
  <sheetFormatPr defaultColWidth="9.140625" defaultRowHeight="12.75"/>
  <cols>
    <col min="1" max="1" width="10.421875" style="1" customWidth="1"/>
    <col min="2" max="2" width="59.57421875" style="1" customWidth="1"/>
    <col min="3" max="3" width="23.140625" style="1" customWidth="1"/>
    <col min="4" max="4" width="1.8515625" style="1" customWidth="1"/>
    <col min="5" max="5" width="1.8515625" style="14" customWidth="1"/>
    <col min="6" max="6" width="2.8515625" style="3" customWidth="1"/>
    <col min="7" max="7" width="2.8515625" style="1" customWidth="1"/>
    <col min="8" max="8" width="3.421875" style="1" customWidth="1"/>
    <col min="9" max="9" width="15.421875" style="1" bestFit="1" customWidth="1"/>
    <col min="10" max="10" width="0.85546875" style="1" customWidth="1"/>
    <col min="11" max="11" width="15.421875" style="4" bestFit="1" customWidth="1"/>
    <col min="12" max="12" width="1.8515625" style="1" customWidth="1"/>
    <col min="13" max="16384" width="9.140625" style="1" customWidth="1"/>
  </cols>
  <sheetData>
    <row r="1" ht="37.5" customHeight="1">
      <c r="E1" s="2"/>
    </row>
    <row r="2" ht="12">
      <c r="E2" s="2"/>
    </row>
    <row r="3" spans="2:5" ht="14.25">
      <c r="B3" s="56"/>
      <c r="C3" s="56"/>
      <c r="E3" s="2"/>
    </row>
    <row r="4" spans="2:5" ht="14.25">
      <c r="B4" s="49"/>
      <c r="C4" s="49"/>
      <c r="E4" s="2"/>
    </row>
    <row r="5" spans="2:5" ht="14.25">
      <c r="B5" s="49"/>
      <c r="C5" s="49"/>
      <c r="E5" s="2"/>
    </row>
    <row r="6" spans="1:5" ht="12">
      <c r="A6" s="54"/>
      <c r="B6" s="55"/>
      <c r="C6" s="55"/>
      <c r="E6" s="2"/>
    </row>
    <row r="7" spans="1:5" ht="12">
      <c r="A7" s="55"/>
      <c r="B7" s="55"/>
      <c r="C7" s="55"/>
      <c r="E7" s="2"/>
    </row>
    <row r="8" spans="1:5" ht="12">
      <c r="A8" s="55"/>
      <c r="B8" s="55"/>
      <c r="C8" s="55"/>
      <c r="E8" s="2"/>
    </row>
    <row r="9" spans="1:5" ht="12">
      <c r="A9" s="55"/>
      <c r="B9" s="55"/>
      <c r="C9" s="55"/>
      <c r="E9" s="2"/>
    </row>
    <row r="10" spans="1:5" ht="12">
      <c r="A10" s="55"/>
      <c r="B10" s="55"/>
      <c r="C10" s="55"/>
      <c r="E10" s="2"/>
    </row>
    <row r="11" spans="1:5" ht="12">
      <c r="A11" s="55"/>
      <c r="B11" s="55"/>
      <c r="C11" s="55"/>
      <c r="E11" s="2"/>
    </row>
    <row r="12" spans="1:5" ht="12">
      <c r="A12" s="55"/>
      <c r="B12" s="55"/>
      <c r="C12" s="55"/>
      <c r="E12" s="2"/>
    </row>
    <row r="13" spans="1:5" ht="12">
      <c r="A13" s="55"/>
      <c r="B13" s="55"/>
      <c r="C13" s="55"/>
      <c r="E13" s="2"/>
    </row>
    <row r="14" spans="1:5" ht="12">
      <c r="A14" s="55"/>
      <c r="B14" s="55"/>
      <c r="C14" s="55"/>
      <c r="E14" s="2"/>
    </row>
    <row r="15" spans="1:5" ht="12">
      <c r="A15" s="55"/>
      <c r="B15" s="55"/>
      <c r="C15" s="55"/>
      <c r="E15" s="2"/>
    </row>
    <row r="16" spans="2:5" ht="14.25">
      <c r="B16" s="49"/>
      <c r="C16" s="49"/>
      <c r="E16" s="2"/>
    </row>
    <row r="17" spans="2:5" ht="12" customHeight="1">
      <c r="B17" s="49"/>
      <c r="C17" s="49"/>
      <c r="E17" s="2"/>
    </row>
    <row r="18" spans="2:5" ht="12" customHeight="1">
      <c r="B18" s="56" t="s">
        <v>81</v>
      </c>
      <c r="C18" s="56"/>
      <c r="E18" s="2"/>
    </row>
    <row r="19" spans="2:5" ht="12" customHeight="1">
      <c r="B19" s="33"/>
      <c r="C19" s="33"/>
      <c r="E19" s="2"/>
    </row>
    <row r="20" spans="2:5" ht="12" customHeight="1">
      <c r="B20" s="14" t="s">
        <v>33</v>
      </c>
      <c r="E20" s="2"/>
    </row>
    <row r="21" spans="2:5" ht="12" customHeight="1">
      <c r="B21" s="27"/>
      <c r="E21" s="2"/>
    </row>
    <row r="22" spans="1:5" ht="12" customHeight="1">
      <c r="A22" s="1" t="s">
        <v>0</v>
      </c>
      <c r="B22" s="34" t="s">
        <v>1</v>
      </c>
      <c r="E22" s="2"/>
    </row>
    <row r="23" spans="2:5" ht="12" customHeight="1">
      <c r="B23" s="34"/>
      <c r="E23" s="2"/>
    </row>
    <row r="24" spans="1:5" ht="12" customHeight="1">
      <c r="A24" s="6" t="s">
        <v>2</v>
      </c>
      <c r="B24" s="35" t="s">
        <v>82</v>
      </c>
      <c r="E24" s="2"/>
    </row>
    <row r="25" spans="1:5" ht="12" customHeight="1">
      <c r="A25" s="7"/>
      <c r="B25" s="10" t="s">
        <v>47</v>
      </c>
      <c r="C25" s="11">
        <f>SUM(C26:C33)</f>
        <v>2185323129.12</v>
      </c>
      <c r="E25" s="2"/>
    </row>
    <row r="26" spans="1:5" ht="12">
      <c r="A26" s="8"/>
      <c r="B26" s="10" t="s">
        <v>48</v>
      </c>
      <c r="C26" s="11">
        <f>'[1]genel gider 2009'!H8</f>
        <v>910630123.45</v>
      </c>
      <c r="E26" s="2"/>
    </row>
    <row r="27" spans="1:5" ht="12">
      <c r="A27" s="8"/>
      <c r="B27" s="10" t="s">
        <v>55</v>
      </c>
      <c r="C27" s="11">
        <f>'[1]genel gider 2009'!H9</f>
        <v>32487561.02</v>
      </c>
      <c r="E27" s="2"/>
    </row>
    <row r="28" spans="1:5" ht="12">
      <c r="A28" s="8"/>
      <c r="B28" s="10" t="s">
        <v>49</v>
      </c>
      <c r="C28" s="11">
        <f>'[1]genel gider 2009'!H10</f>
        <v>145871857.26</v>
      </c>
      <c r="E28" s="2"/>
    </row>
    <row r="29" spans="1:6" ht="12">
      <c r="A29" s="8"/>
      <c r="B29" s="10" t="s">
        <v>50</v>
      </c>
      <c r="C29" s="11">
        <f>'[1]genel gider 2009'!H11</f>
        <v>38202118.61</v>
      </c>
      <c r="E29" s="2"/>
      <c r="F29" s="5"/>
    </row>
    <row r="30" spans="1:6" ht="12">
      <c r="A30" s="8"/>
      <c r="B30" s="10" t="s">
        <v>51</v>
      </c>
      <c r="C30" s="11">
        <f>'[1]genel gider 2009'!H12</f>
        <v>1037481344.05</v>
      </c>
      <c r="E30" s="2"/>
      <c r="F30" s="5"/>
    </row>
    <row r="31" spans="1:6" ht="12">
      <c r="A31" s="8"/>
      <c r="B31" s="10" t="s">
        <v>52</v>
      </c>
      <c r="C31" s="11">
        <f>'[1]genel gider 2009'!H13</f>
        <v>18737069.64</v>
      </c>
      <c r="E31" s="2"/>
      <c r="F31" s="5"/>
    </row>
    <row r="32" spans="1:6" ht="12">
      <c r="A32" s="8"/>
      <c r="B32" s="10" t="s">
        <v>53</v>
      </c>
      <c r="C32" s="11">
        <f>'[1]genel gider 2009'!H14</f>
        <v>200000</v>
      </c>
      <c r="E32" s="2"/>
      <c r="F32" s="5"/>
    </row>
    <row r="33" spans="1:6" ht="12">
      <c r="A33" s="8"/>
      <c r="B33" s="10" t="s">
        <v>54</v>
      </c>
      <c r="C33" s="11">
        <f>'[1]genel gider 2009'!H15</f>
        <v>1713055.09</v>
      </c>
      <c r="E33" s="2"/>
      <c r="F33" s="5"/>
    </row>
    <row r="34" spans="1:11" s="7" customFormat="1" ht="18" customHeight="1">
      <c r="A34" s="8"/>
      <c r="B34" s="10" t="s">
        <v>3</v>
      </c>
      <c r="C34" s="11">
        <v>0</v>
      </c>
      <c r="D34" s="8"/>
      <c r="K34" s="9"/>
    </row>
    <row r="35" spans="1:11" s="8" customFormat="1" ht="15" customHeight="1">
      <c r="A35" s="7"/>
      <c r="B35" s="10" t="s">
        <v>57</v>
      </c>
      <c r="C35" s="11">
        <f>'[1]genel gider 2009'!H17</f>
        <v>117908982.14</v>
      </c>
      <c r="D35" s="7"/>
      <c r="K35" s="12"/>
    </row>
    <row r="36" spans="1:11" s="8" customFormat="1" ht="15" customHeight="1">
      <c r="A36" s="7"/>
      <c r="B36" s="10" t="s">
        <v>56</v>
      </c>
      <c r="C36" s="11">
        <f>'[1]genel gider 2009'!H24</f>
        <v>3982828.21</v>
      </c>
      <c r="D36" s="7"/>
      <c r="K36" s="12"/>
    </row>
    <row r="37" spans="1:11" s="8" customFormat="1" ht="15" customHeight="1">
      <c r="A37" s="7"/>
      <c r="B37" s="10" t="s">
        <v>58</v>
      </c>
      <c r="C37" s="11">
        <f>C38+C44+C55+C59</f>
        <v>353742050.54</v>
      </c>
      <c r="D37" s="7"/>
      <c r="K37" s="12"/>
    </row>
    <row r="38" spans="1:11" s="8" customFormat="1" ht="15" customHeight="1">
      <c r="A38" s="7"/>
      <c r="B38" s="10" t="s">
        <v>59</v>
      </c>
      <c r="C38" s="11">
        <f>SUM(C39:C42)</f>
        <v>155303457.56</v>
      </c>
      <c r="D38" s="7"/>
      <c r="K38" s="12"/>
    </row>
    <row r="39" spans="2:11" s="8" customFormat="1" ht="15" customHeight="1">
      <c r="B39" s="10" t="s">
        <v>60</v>
      </c>
      <c r="C39" s="11">
        <f>'[1]genel gider 2009'!H40</f>
        <v>6995798.4</v>
      </c>
      <c r="D39" s="7"/>
      <c r="K39" s="12"/>
    </row>
    <row r="40" spans="2:11" s="8" customFormat="1" ht="15" customHeight="1">
      <c r="B40" s="10" t="s">
        <v>61</v>
      </c>
      <c r="C40" s="11">
        <f>'[1]genel gider 2009'!H41</f>
        <v>11601407.8</v>
      </c>
      <c r="D40" s="7"/>
      <c r="K40" s="12"/>
    </row>
    <row r="41" spans="2:11" s="8" customFormat="1" ht="15" customHeight="1">
      <c r="B41" s="10" t="s">
        <v>62</v>
      </c>
      <c r="C41" s="11">
        <f>'[1]genel gider 2009'!H42</f>
        <v>106643626.53</v>
      </c>
      <c r="D41" s="7"/>
      <c r="K41" s="12"/>
    </row>
    <row r="42" spans="2:11" s="8" customFormat="1" ht="15" customHeight="1">
      <c r="B42" s="10" t="s">
        <v>63</v>
      </c>
      <c r="C42" s="11">
        <f>'[1]genel gider 2009'!H43</f>
        <v>30062624.83</v>
      </c>
      <c r="D42" s="7"/>
      <c r="K42" s="12"/>
    </row>
    <row r="43" spans="2:11" s="8" customFormat="1" ht="15" customHeight="1" hidden="1">
      <c r="B43" s="10" t="s">
        <v>4</v>
      </c>
      <c r="C43" s="11">
        <f>'[1]genel gider 2009'!H45</f>
        <v>0</v>
      </c>
      <c r="D43" s="7"/>
      <c r="K43" s="12"/>
    </row>
    <row r="44" spans="2:11" s="7" customFormat="1" ht="18" customHeight="1">
      <c r="B44" s="48" t="s">
        <v>64</v>
      </c>
      <c r="C44" s="11">
        <f>C45+C49</f>
        <v>163327202.5</v>
      </c>
      <c r="D44" s="8"/>
      <c r="K44" s="9"/>
    </row>
    <row r="45" spans="2:11" s="7" customFormat="1" ht="18" customHeight="1">
      <c r="B45" s="10" t="s">
        <v>83</v>
      </c>
      <c r="C45" s="11">
        <f>C46+C47+C48</f>
        <v>10258906.36</v>
      </c>
      <c r="D45" s="8"/>
      <c r="K45" s="9"/>
    </row>
    <row r="46" spans="1:11" s="7" customFormat="1" ht="18" customHeight="1">
      <c r="A46" s="8"/>
      <c r="B46" s="11" t="s">
        <v>5</v>
      </c>
      <c r="C46" s="13">
        <f>'[1]genel gider 2009'!H36</f>
        <v>6993837.84</v>
      </c>
      <c r="D46" s="8"/>
      <c r="I46" s="9"/>
      <c r="K46" s="9"/>
    </row>
    <row r="47" spans="1:11" s="7" customFormat="1" ht="18" customHeight="1">
      <c r="A47" s="8"/>
      <c r="B47" s="11" t="s">
        <v>65</v>
      </c>
      <c r="C47" s="13">
        <f>'[1]genel gider 2009'!H37</f>
        <v>285313.04</v>
      </c>
      <c r="D47" s="8"/>
      <c r="K47" s="9"/>
    </row>
    <row r="48" spans="2:11" s="8" customFormat="1" ht="15" customHeight="1">
      <c r="B48" s="11" t="s">
        <v>6</v>
      </c>
      <c r="C48" s="13">
        <f>'[1]genel gider 2009'!H38</f>
        <v>2979755.48</v>
      </c>
      <c r="D48" s="7"/>
      <c r="K48" s="12"/>
    </row>
    <row r="49" spans="1:11" s="8" customFormat="1" ht="15" customHeight="1">
      <c r="A49" s="7"/>
      <c r="B49" s="10" t="s">
        <v>84</v>
      </c>
      <c r="C49" s="11">
        <f>SUM(C50:C54)</f>
        <v>153068296.14</v>
      </c>
      <c r="D49" s="7"/>
      <c r="K49" s="12"/>
    </row>
    <row r="50" spans="1:11" s="8" customFormat="1" ht="15" customHeight="1">
      <c r="A50" s="1"/>
      <c r="B50" s="11" t="s">
        <v>5</v>
      </c>
      <c r="C50" s="13">
        <f>'[1]genel gider 2009'!H30</f>
        <v>103213813.71</v>
      </c>
      <c r="D50" s="7"/>
      <c r="K50" s="12"/>
    </row>
    <row r="51" spans="1:11" s="8" customFormat="1" ht="15" customHeight="1">
      <c r="A51" s="1"/>
      <c r="B51" s="11" t="s">
        <v>65</v>
      </c>
      <c r="C51" s="13">
        <f>'[1]genel gider 2009'!H31</f>
        <v>9093703.09</v>
      </c>
      <c r="D51" s="7"/>
      <c r="K51" s="12"/>
    </row>
    <row r="52" spans="1:11" s="8" customFormat="1" ht="15" customHeight="1" hidden="1">
      <c r="A52" s="1"/>
      <c r="B52" s="11" t="s">
        <v>6</v>
      </c>
      <c r="C52" s="13">
        <f>'[1]genel gider 2009'!H32</f>
        <v>17116467.55</v>
      </c>
      <c r="D52" s="7"/>
      <c r="K52" s="12"/>
    </row>
    <row r="53" spans="1:11" s="7" customFormat="1" ht="18" customHeight="1">
      <c r="A53" s="1"/>
      <c r="B53" s="11" t="s">
        <v>7</v>
      </c>
      <c r="C53" s="13">
        <f>'[1]genel gider 2009'!H33</f>
        <v>23602032.25</v>
      </c>
      <c r="D53" s="8"/>
      <c r="K53" s="9"/>
    </row>
    <row r="54" spans="1:11" s="7" customFormat="1" ht="18" customHeight="1">
      <c r="A54" s="1"/>
      <c r="B54" s="11" t="s">
        <v>8</v>
      </c>
      <c r="C54" s="13">
        <f>'[1]genel gider 2009'!H34</f>
        <v>42279.54</v>
      </c>
      <c r="D54" s="8"/>
      <c r="K54" s="9"/>
    </row>
    <row r="55" spans="1:6" ht="12">
      <c r="A55" s="7"/>
      <c r="B55" s="10" t="s">
        <v>85</v>
      </c>
      <c r="C55" s="11">
        <f>C56+C57+C58</f>
        <v>295053.81</v>
      </c>
      <c r="D55" s="8"/>
      <c r="F55" s="5"/>
    </row>
    <row r="56" spans="1:6" ht="12">
      <c r="A56" s="8"/>
      <c r="B56" s="11" t="s">
        <v>5</v>
      </c>
      <c r="C56" s="13">
        <f>'[1]genel gider 2009'!H54</f>
        <v>219037.33</v>
      </c>
      <c r="D56" s="8"/>
      <c r="F56" s="5"/>
    </row>
    <row r="57" spans="1:6" ht="12">
      <c r="A57" s="8"/>
      <c r="B57" s="11" t="s">
        <v>6</v>
      </c>
      <c r="C57" s="13">
        <f>'[1]genel gider 2009'!H55</f>
        <v>76016.48</v>
      </c>
      <c r="D57" s="8"/>
      <c r="F57" s="5"/>
    </row>
    <row r="58" spans="1:11" s="7" customFormat="1" ht="18" customHeight="1">
      <c r="A58" s="8"/>
      <c r="B58" s="11" t="s">
        <v>8</v>
      </c>
      <c r="C58" s="13">
        <f>'[1]genel gider 2009'!H56</f>
        <v>0</v>
      </c>
      <c r="D58" s="8"/>
      <c r="K58" s="9"/>
    </row>
    <row r="59" spans="1:6" ht="12">
      <c r="A59" s="7"/>
      <c r="B59" s="10" t="s">
        <v>86</v>
      </c>
      <c r="C59" s="11">
        <f>C60</f>
        <v>34816336.67</v>
      </c>
      <c r="F59" s="5"/>
    </row>
    <row r="60" spans="1:6" ht="12">
      <c r="A60" s="7"/>
      <c r="B60" s="10" t="s">
        <v>4</v>
      </c>
      <c r="C60" s="11">
        <f>SUM(C61:C62)</f>
        <v>34816336.67</v>
      </c>
      <c r="F60" s="5"/>
    </row>
    <row r="61" spans="1:6" ht="12">
      <c r="A61" s="8"/>
      <c r="B61" s="10" t="s">
        <v>9</v>
      </c>
      <c r="C61" s="11">
        <f>'[1]gider kapak'!K30</f>
        <v>0</v>
      </c>
      <c r="F61" s="5"/>
    </row>
    <row r="62" spans="1:6" ht="12">
      <c r="A62" s="8"/>
      <c r="B62" s="10" t="s">
        <v>10</v>
      </c>
      <c r="C62" s="11">
        <f>'[1]gider kapak'!K31</f>
        <v>34816336.67</v>
      </c>
      <c r="F62" s="5"/>
    </row>
    <row r="63" spans="1:6" ht="12">
      <c r="A63" s="8"/>
      <c r="B63" s="10" t="s">
        <v>11</v>
      </c>
      <c r="C63" s="11">
        <v>0</v>
      </c>
      <c r="F63" s="5"/>
    </row>
    <row r="64" spans="1:11" s="7" customFormat="1" ht="18.75" customHeight="1">
      <c r="A64" s="8"/>
      <c r="B64" s="36" t="s">
        <v>66</v>
      </c>
      <c r="C64" s="37" t="e">
        <f>C25+C35+C36+C37+#REF!</f>
        <v>#REF!</v>
      </c>
      <c r="D64" s="8"/>
      <c r="K64" s="9"/>
    </row>
    <row r="65" spans="1:6" ht="12">
      <c r="A65" s="8"/>
      <c r="B65" s="38" t="s">
        <v>12</v>
      </c>
      <c r="C65" s="11" t="e">
        <v>#REF!</v>
      </c>
      <c r="D65" s="8"/>
      <c r="F65" s="5"/>
    </row>
    <row r="66" spans="2:6" ht="12">
      <c r="B66" s="15"/>
      <c r="C66" s="13"/>
      <c r="D66" s="8"/>
      <c r="F66" s="5"/>
    </row>
    <row r="67" spans="2:6" ht="12">
      <c r="B67" s="15"/>
      <c r="C67" s="13"/>
      <c r="D67" s="8"/>
      <c r="F67" s="5"/>
    </row>
    <row r="68" spans="1:11" s="7" customFormat="1" ht="18.75" customHeight="1">
      <c r="A68" s="1"/>
      <c r="B68" s="15"/>
      <c r="C68" s="13"/>
      <c r="D68" s="8"/>
      <c r="K68" s="9"/>
    </row>
    <row r="69" spans="1:11" s="7" customFormat="1" ht="18" customHeight="1">
      <c r="A69" s="1"/>
      <c r="B69" s="16"/>
      <c r="C69" s="17"/>
      <c r="D69" s="8"/>
      <c r="K69" s="9"/>
    </row>
    <row r="70" spans="1:11" s="8" customFormat="1" ht="15" customHeight="1">
      <c r="A70" s="1"/>
      <c r="B70" s="16"/>
      <c r="C70" s="18"/>
      <c r="D70" s="7"/>
      <c r="K70" s="12"/>
    </row>
    <row r="71" spans="1:11" s="8" customFormat="1" ht="15" customHeight="1">
      <c r="A71" s="1"/>
      <c r="B71" s="16"/>
      <c r="C71" s="18"/>
      <c r="D71" s="7"/>
      <c r="K71" s="12"/>
    </row>
    <row r="72" spans="1:11" s="8" customFormat="1" ht="15" customHeight="1" hidden="1">
      <c r="A72" s="1"/>
      <c r="B72" s="16"/>
      <c r="C72" s="18"/>
      <c r="D72" s="7"/>
      <c r="K72" s="12"/>
    </row>
    <row r="73" spans="2:6" ht="18" customHeight="1">
      <c r="B73" s="16"/>
      <c r="C73" s="18"/>
      <c r="D73" s="8"/>
      <c r="F73" s="5"/>
    </row>
    <row r="74" spans="1:11" s="8" customFormat="1" ht="12.75" customHeight="1" hidden="1">
      <c r="A74" s="1"/>
      <c r="B74" s="18"/>
      <c r="C74" s="19"/>
      <c r="K74" s="12"/>
    </row>
    <row r="75" spans="1:6" ht="12">
      <c r="A75" s="6" t="s">
        <v>14</v>
      </c>
      <c r="B75" s="35" t="s">
        <v>46</v>
      </c>
      <c r="C75" s="19"/>
      <c r="E75" s="2"/>
      <c r="F75" s="5"/>
    </row>
    <row r="76" spans="1:13" ht="12">
      <c r="A76" s="7"/>
      <c r="B76" s="10" t="s">
        <v>67</v>
      </c>
      <c r="C76" s="11">
        <f>C77+C79+C80+C81-C82</f>
        <v>1438531311.32</v>
      </c>
      <c r="E76" s="2"/>
      <c r="F76" s="5"/>
      <c r="M76" s="4"/>
    </row>
    <row r="77" spans="1:6" ht="12">
      <c r="A77" s="7"/>
      <c r="B77" s="10" t="s">
        <v>68</v>
      </c>
      <c r="C77" s="11">
        <f>'[1]GELİR 1'!F5</f>
        <v>1276754453.02</v>
      </c>
      <c r="E77" s="2"/>
      <c r="F77" s="5"/>
    </row>
    <row r="78" spans="1:5" ht="12">
      <c r="A78" s="8"/>
      <c r="B78" s="10" t="s">
        <v>15</v>
      </c>
      <c r="C78" s="11">
        <v>837435278.3699999</v>
      </c>
      <c r="E78" s="2"/>
    </row>
    <row r="79" spans="1:5" ht="12">
      <c r="A79" s="8"/>
      <c r="B79" s="10" t="s">
        <v>69</v>
      </c>
      <c r="C79" s="40">
        <v>169483093.73</v>
      </c>
      <c r="E79" s="2"/>
    </row>
    <row r="80" spans="1:5" ht="12">
      <c r="A80" s="8"/>
      <c r="B80" s="10" t="s">
        <v>70</v>
      </c>
      <c r="C80" s="11">
        <f>'[1]GELİR 1'!F7</f>
        <v>3548315.83</v>
      </c>
      <c r="E80" s="2"/>
    </row>
    <row r="81" spans="1:5" ht="12">
      <c r="A81" s="8"/>
      <c r="B81" s="10" t="s">
        <v>71</v>
      </c>
      <c r="C81" s="11">
        <f>'[1]GELİR 1'!F9</f>
        <v>6308550</v>
      </c>
      <c r="E81" s="2"/>
    </row>
    <row r="82" spans="1:5" ht="12">
      <c r="A82" s="8"/>
      <c r="B82" s="7" t="s">
        <v>72</v>
      </c>
      <c r="C82" s="9">
        <v>17563101.26</v>
      </c>
      <c r="E82" s="2"/>
    </row>
    <row r="83" spans="1:6" ht="12">
      <c r="A83" s="8"/>
      <c r="B83" s="41" t="s">
        <v>73</v>
      </c>
      <c r="C83" s="40">
        <f>C84+C86+C87-C85-C88</f>
        <v>348648987.78999996</v>
      </c>
      <c r="E83" s="2"/>
      <c r="F83" s="5"/>
    </row>
    <row r="84" spans="1:6" ht="12">
      <c r="A84" s="8"/>
      <c r="B84" s="11" t="s">
        <v>88</v>
      </c>
      <c r="C84" s="11">
        <f>'[1]GELİR GİDER 2009'!I13</f>
        <v>265494001.28</v>
      </c>
      <c r="E84" s="2"/>
      <c r="F84" s="5"/>
    </row>
    <row r="85" spans="1:11" s="7" customFormat="1" ht="15" customHeight="1">
      <c r="A85" s="8"/>
      <c r="B85" s="10" t="s">
        <v>92</v>
      </c>
      <c r="C85" s="11">
        <f>'[1]GELİR GİDER 2009'!I14</f>
        <v>78411.92</v>
      </c>
      <c r="D85" s="8"/>
      <c r="K85" s="9"/>
    </row>
    <row r="86" spans="1:11" s="7" customFormat="1" ht="18" customHeight="1">
      <c r="A86" s="8"/>
      <c r="B86" s="10" t="s">
        <v>89</v>
      </c>
      <c r="C86" s="11">
        <f>'[1]GELİR GİDER 2009'!I15</f>
        <v>4214160.12</v>
      </c>
      <c r="D86" s="8"/>
      <c r="K86" s="9"/>
    </row>
    <row r="87" spans="2:11" s="8" customFormat="1" ht="18" customHeight="1" hidden="1">
      <c r="B87" s="10" t="s">
        <v>90</v>
      </c>
      <c r="C87" s="11">
        <f>'[1]GELİR GİDER 2009'!I16+'[1]GELİR GİDER 2009'!I18+'[1]GELİR GİDER 2009'!I20+'[1]GELİR GİDER 2009'!I21+'[1]GELİR GİDER 2009'!I23+'[1]GELİR GİDER 2009'!I25</f>
        <v>79020743.36</v>
      </c>
      <c r="D87" s="7"/>
      <c r="F87" s="12"/>
      <c r="I87" s="39"/>
      <c r="K87" s="12"/>
    </row>
    <row r="88" spans="2:11" s="8" customFormat="1" ht="18" customHeight="1">
      <c r="B88" s="10" t="s">
        <v>91</v>
      </c>
      <c r="C88" s="11">
        <f>'[1]GELİR GİDER 2009'!I17+'[1]GELİR GİDER 2009'!I19+'[1]GELİR GİDER 2009'!I22+'[1]GELİR GİDER 2009'!I24</f>
        <v>1505.05</v>
      </c>
      <c r="D88" s="7"/>
      <c r="F88" s="12"/>
      <c r="I88" s="39"/>
      <c r="K88" s="12"/>
    </row>
    <row r="89" spans="2:11" s="8" customFormat="1" ht="18" customHeight="1">
      <c r="B89" s="41" t="s">
        <v>74</v>
      </c>
      <c r="C89" s="40">
        <f>'[1]GELİR GİDER 2009'!I27</f>
        <v>4066534.46</v>
      </c>
      <c r="D89" s="7"/>
      <c r="F89" s="12"/>
      <c r="I89" s="39"/>
      <c r="K89" s="12"/>
    </row>
    <row r="90" spans="1:11" s="8" customFormat="1" ht="18" customHeight="1">
      <c r="A90" s="7"/>
      <c r="B90" s="10" t="s">
        <v>75</v>
      </c>
      <c r="C90" s="11">
        <f>C91+C100</f>
        <v>851717065.65</v>
      </c>
      <c r="D90" s="7"/>
      <c r="F90" s="12"/>
      <c r="I90" s="39"/>
      <c r="K90" s="12"/>
    </row>
    <row r="91" spans="1:11" s="8" customFormat="1" ht="18" customHeight="1">
      <c r="A91" s="7"/>
      <c r="B91" s="10" t="s">
        <v>76</v>
      </c>
      <c r="C91" s="11">
        <f>C92+C95</f>
        <v>851422011.84</v>
      </c>
      <c r="D91" s="7"/>
      <c r="F91" s="12"/>
      <c r="I91" s="39"/>
      <c r="K91" s="12"/>
    </row>
    <row r="92" spans="1:11" s="8" customFormat="1" ht="15" customHeight="1">
      <c r="A92" s="7"/>
      <c r="B92" s="10" t="s">
        <v>77</v>
      </c>
      <c r="C92" s="11">
        <f>C93+C94</f>
        <v>303342252.51</v>
      </c>
      <c r="D92" s="7"/>
      <c r="I92" s="12"/>
      <c r="K92" s="12"/>
    </row>
    <row r="93" spans="2:11" s="8" customFormat="1" ht="15" customHeight="1">
      <c r="B93" s="10" t="s">
        <v>34</v>
      </c>
      <c r="C93" s="11">
        <f>'[1]GELİR GİDER 2009'!I35</f>
        <v>148038794.95</v>
      </c>
      <c r="D93" s="7"/>
      <c r="K93" s="12"/>
    </row>
    <row r="94" spans="2:11" s="8" customFormat="1" ht="15" customHeight="1">
      <c r="B94" s="10" t="s">
        <v>35</v>
      </c>
      <c r="C94" s="11">
        <f>'[1]GELİR GİDER 2009'!I34</f>
        <v>155303457.56</v>
      </c>
      <c r="D94" s="7"/>
      <c r="K94" s="12"/>
    </row>
    <row r="95" spans="1:11" s="8" customFormat="1" ht="15" customHeight="1">
      <c r="A95" s="7"/>
      <c r="B95" s="10" t="s">
        <v>78</v>
      </c>
      <c r="C95" s="11">
        <f>C96+C97+C98</f>
        <v>548079759.33</v>
      </c>
      <c r="D95" s="9"/>
      <c r="K95" s="12"/>
    </row>
    <row r="96" spans="2:11" s="8" customFormat="1" ht="15" customHeight="1">
      <c r="B96" s="10" t="s">
        <v>36</v>
      </c>
      <c r="C96" s="11">
        <f>'[1]GELİR GİDER 2009'!I37</f>
        <v>513263422.66</v>
      </c>
      <c r="D96" s="7"/>
      <c r="K96" s="12"/>
    </row>
    <row r="97" spans="2:11" s="8" customFormat="1" ht="15" customHeight="1">
      <c r="B97" s="10" t="s">
        <v>37</v>
      </c>
      <c r="C97" s="11">
        <f>'[1]GELİR GİDER 2009'!I38</f>
        <v>0</v>
      </c>
      <c r="D97" s="7"/>
      <c r="K97" s="12"/>
    </row>
    <row r="98" spans="2:11" s="8" customFormat="1" ht="15" customHeight="1">
      <c r="B98" s="10" t="s">
        <v>38</v>
      </c>
      <c r="C98" s="11">
        <f>'[1]GELİR GİDER 2009'!I39</f>
        <v>34816336.67</v>
      </c>
      <c r="D98" s="7"/>
      <c r="K98" s="12"/>
    </row>
    <row r="99" spans="1:11" s="7" customFormat="1" ht="18" customHeight="1">
      <c r="A99" s="8"/>
      <c r="B99" s="10" t="s">
        <v>16</v>
      </c>
      <c r="C99" s="11">
        <v>0</v>
      </c>
      <c r="D99" s="8"/>
      <c r="I99" s="9"/>
      <c r="K99" s="9"/>
    </row>
    <row r="100" spans="1:11" s="7" customFormat="1" ht="18" customHeight="1">
      <c r="A100" s="42"/>
      <c r="B100" s="41" t="s">
        <v>79</v>
      </c>
      <c r="C100" s="40">
        <f>'[1]GELİR GİDER 2009'!I42</f>
        <v>295053.81</v>
      </c>
      <c r="D100" s="8"/>
      <c r="K100" s="9"/>
    </row>
    <row r="101" spans="1:11" s="7" customFormat="1" ht="18" customHeight="1">
      <c r="A101" s="8"/>
      <c r="B101" s="10" t="s">
        <v>17</v>
      </c>
      <c r="C101" s="11">
        <v>2373867073.18</v>
      </c>
      <c r="D101" s="8"/>
      <c r="K101" s="9"/>
    </row>
    <row r="102" spans="1:11" s="8" customFormat="1" ht="15" customHeight="1">
      <c r="A102" s="1"/>
      <c r="B102" s="1"/>
      <c r="C102" s="20">
        <v>-15725951.130000114</v>
      </c>
      <c r="D102" s="7"/>
      <c r="K102" s="12"/>
    </row>
    <row r="103" spans="1:11" s="8" customFormat="1" ht="15" customHeight="1">
      <c r="A103" s="21"/>
      <c r="B103" s="44" t="s">
        <v>18</v>
      </c>
      <c r="C103" s="20">
        <v>2183382724.79</v>
      </c>
      <c r="D103" s="7"/>
      <c r="K103" s="12"/>
    </row>
    <row r="104" spans="1:11" s="7" customFormat="1" ht="18" customHeight="1">
      <c r="A104" s="1"/>
      <c r="B104" s="8"/>
      <c r="C104" s="11"/>
      <c r="D104" s="8"/>
      <c r="K104" s="9"/>
    </row>
    <row r="105" spans="1:11" s="8" customFormat="1" ht="15" customHeight="1">
      <c r="A105" s="26" t="s">
        <v>19</v>
      </c>
      <c r="B105" s="50" t="s">
        <v>80</v>
      </c>
      <c r="C105" s="50"/>
      <c r="D105" s="7"/>
      <c r="K105" s="12"/>
    </row>
    <row r="106" spans="1:11" s="8" customFormat="1" ht="15" customHeight="1">
      <c r="A106" s="26" t="s">
        <v>39</v>
      </c>
      <c r="B106" s="50" t="s">
        <v>45</v>
      </c>
      <c r="C106" s="50"/>
      <c r="D106" s="7"/>
      <c r="K106" s="12"/>
    </row>
    <row r="107" spans="1:11" s="8" customFormat="1" ht="15" customHeight="1">
      <c r="A107" s="26"/>
      <c r="B107" s="50"/>
      <c r="C107" s="50"/>
      <c r="D107" s="7"/>
      <c r="K107" s="12"/>
    </row>
    <row r="108" spans="1:11" s="8" customFormat="1" ht="15" customHeight="1" hidden="1">
      <c r="A108" s="26" t="s">
        <v>40</v>
      </c>
      <c r="B108" s="53" t="s">
        <v>43</v>
      </c>
      <c r="C108" s="53"/>
      <c r="D108" s="7"/>
      <c r="K108" s="12"/>
    </row>
    <row r="109" spans="1:11" s="42" customFormat="1" ht="15" customHeight="1">
      <c r="A109" s="26" t="s">
        <v>41</v>
      </c>
      <c r="B109" s="45" t="s">
        <v>87</v>
      </c>
      <c r="C109" s="45"/>
      <c r="D109" s="41"/>
      <c r="K109" s="43"/>
    </row>
    <row r="110" spans="1:11" s="8" customFormat="1" ht="14.25" customHeight="1" hidden="1">
      <c r="A110" s="26" t="s">
        <v>42</v>
      </c>
      <c r="B110" s="45"/>
      <c r="C110" s="45"/>
      <c r="K110" s="12" t="s">
        <v>13</v>
      </c>
    </row>
    <row r="111" spans="2:6" ht="9.75" customHeight="1">
      <c r="B111" s="27"/>
      <c r="E111" s="1"/>
      <c r="F111" s="1"/>
    </row>
    <row r="112" spans="1:11" s="22" customFormat="1" ht="12.75" customHeight="1">
      <c r="A112" s="26" t="s">
        <v>20</v>
      </c>
      <c r="B112" s="45" t="s">
        <v>44</v>
      </c>
      <c r="C112" s="45"/>
      <c r="D112" s="21"/>
      <c r="E112" s="21"/>
      <c r="F112" s="21"/>
      <c r="G112" s="21"/>
      <c r="I112" s="23"/>
      <c r="K112" s="23"/>
    </row>
    <row r="113" spans="2:9" ht="14.25" customHeight="1">
      <c r="B113" s="28"/>
      <c r="D113" s="24"/>
      <c r="F113" s="5"/>
      <c r="I113" s="25"/>
    </row>
    <row r="114" spans="4:9" ht="12.75">
      <c r="D114" s="50"/>
      <c r="E114" s="50"/>
      <c r="F114" s="50"/>
      <c r="G114" s="50"/>
      <c r="I114" s="25"/>
    </row>
    <row r="115" spans="4:9" ht="12.75">
      <c r="D115" s="50"/>
      <c r="E115" s="50"/>
      <c r="F115" s="50"/>
      <c r="G115" s="50"/>
      <c r="I115" s="25"/>
    </row>
    <row r="116" spans="3:9" ht="12.75">
      <c r="C116" s="11"/>
      <c r="D116" s="50"/>
      <c r="E116" s="50"/>
      <c r="F116" s="50"/>
      <c r="G116" s="50"/>
      <c r="I116" s="25"/>
    </row>
    <row r="117" spans="4:7" ht="12">
      <c r="D117" s="53"/>
      <c r="E117" s="53"/>
      <c r="F117" s="53"/>
      <c r="G117" s="53"/>
    </row>
    <row r="118" spans="3:7" ht="12">
      <c r="C118" s="4"/>
      <c r="D118" s="45"/>
      <c r="E118" s="45"/>
      <c r="F118" s="45"/>
      <c r="G118" s="45"/>
    </row>
    <row r="119" spans="4:7" ht="12">
      <c r="D119" s="45"/>
      <c r="E119" s="45"/>
      <c r="F119" s="45"/>
      <c r="G119" s="45"/>
    </row>
    <row r="120" ht="12">
      <c r="F120" s="5"/>
    </row>
    <row r="121" spans="4:7" ht="12">
      <c r="D121" s="45"/>
      <c r="E121" s="45"/>
      <c r="F121" s="45"/>
      <c r="G121" s="45"/>
    </row>
    <row r="122" ht="12">
      <c r="F122" s="5"/>
    </row>
    <row r="123" ht="12">
      <c r="F123" s="5"/>
    </row>
    <row r="124" ht="12">
      <c r="F124" s="5"/>
    </row>
    <row r="125" ht="12">
      <c r="F125" s="5"/>
    </row>
    <row r="126" ht="12">
      <c r="F126" s="5"/>
    </row>
    <row r="127" ht="12">
      <c r="F127" s="5"/>
    </row>
    <row r="128" ht="12">
      <c r="F128" s="5"/>
    </row>
    <row r="129" spans="2:6" ht="12.75">
      <c r="B129" s="57"/>
      <c r="C129" s="57"/>
      <c r="F129" s="5"/>
    </row>
    <row r="130" spans="1:6" ht="12">
      <c r="A130" s="51"/>
      <c r="B130" s="52"/>
      <c r="C130" s="52"/>
      <c r="F130" s="5"/>
    </row>
    <row r="131" ht="14.25">
      <c r="B131" s="46"/>
    </row>
    <row r="132" ht="12.75">
      <c r="B132" s="47"/>
    </row>
    <row r="133" ht="14.25">
      <c r="B133" s="46"/>
    </row>
    <row r="134" ht="12.75">
      <c r="B134" s="29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spans="2:4" ht="21" customHeight="1">
      <c r="B139" s="46"/>
      <c r="D139" s="52"/>
    </row>
    <row r="140" ht="12.75">
      <c r="B140" s="31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spans="2:3" ht="14.25">
      <c r="B149" s="46" t="s">
        <v>21</v>
      </c>
      <c r="C149" s="32" t="s">
        <v>22</v>
      </c>
    </row>
    <row r="150" ht="12.75">
      <c r="C150" s="32"/>
    </row>
    <row r="151" spans="2:3" ht="14.25">
      <c r="B151" s="46" t="s">
        <v>23</v>
      </c>
      <c r="C151" s="32" t="s">
        <v>22</v>
      </c>
    </row>
    <row r="152" ht="12.75">
      <c r="C152" s="32"/>
    </row>
    <row r="153" spans="2:3" ht="14.25">
      <c r="B153" s="46" t="s">
        <v>24</v>
      </c>
      <c r="C153" s="32" t="s">
        <v>22</v>
      </c>
    </row>
    <row r="154" ht="12.75">
      <c r="C154" s="32"/>
    </row>
    <row r="155" spans="2:3" ht="14.25">
      <c r="B155" s="46" t="s">
        <v>25</v>
      </c>
      <c r="C155" s="32" t="s">
        <v>22</v>
      </c>
    </row>
    <row r="156" ht="12.75">
      <c r="C156" s="32"/>
    </row>
    <row r="157" spans="2:3" ht="14.25">
      <c r="B157" s="46" t="s">
        <v>26</v>
      </c>
      <c r="C157" s="32" t="s">
        <v>22</v>
      </c>
    </row>
    <row r="158" ht="12.75" hidden="1">
      <c r="C158" s="32"/>
    </row>
    <row r="159" spans="2:3" ht="14.25" hidden="1">
      <c r="B159" s="46" t="s">
        <v>27</v>
      </c>
      <c r="C159" s="32" t="s">
        <v>22</v>
      </c>
    </row>
    <row r="160" ht="12.75" hidden="1">
      <c r="C160" s="32"/>
    </row>
    <row r="161" spans="2:3" ht="14.25" hidden="1">
      <c r="B161" s="46" t="s">
        <v>28</v>
      </c>
      <c r="C161" s="32" t="s">
        <v>22</v>
      </c>
    </row>
    <row r="162" ht="12.75" hidden="1">
      <c r="C162" s="32"/>
    </row>
    <row r="163" spans="2:3" ht="14.25" hidden="1">
      <c r="B163" s="46" t="s">
        <v>29</v>
      </c>
      <c r="C163" s="32" t="s">
        <v>22</v>
      </c>
    </row>
    <row r="164" ht="12.75" hidden="1">
      <c r="C164" s="32"/>
    </row>
    <row r="165" spans="2:3" ht="14.25" hidden="1">
      <c r="B165" s="46" t="s">
        <v>30</v>
      </c>
      <c r="C165" s="32" t="s">
        <v>22</v>
      </c>
    </row>
    <row r="166" ht="12.75" hidden="1">
      <c r="C166" s="32"/>
    </row>
    <row r="167" spans="2:3" ht="14.25" hidden="1">
      <c r="B167" s="46" t="s">
        <v>31</v>
      </c>
      <c r="C167" s="32" t="s">
        <v>22</v>
      </c>
    </row>
    <row r="168" ht="12.75" hidden="1">
      <c r="C168" s="32"/>
    </row>
    <row r="169" spans="2:3" ht="14.25" hidden="1">
      <c r="B169" s="46" t="s">
        <v>32</v>
      </c>
      <c r="C169" s="32" t="s">
        <v>22</v>
      </c>
    </row>
    <row r="170" ht="12.75" hidden="1">
      <c r="C170" s="30"/>
    </row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</sheetData>
  <sheetProtection/>
  <mergeCells count="4">
    <mergeCell ref="A6:C15"/>
    <mergeCell ref="B3:C3"/>
    <mergeCell ref="B18:C18"/>
    <mergeCell ref="B129:C129"/>
  </mergeCells>
  <printOptions/>
  <pageMargins left="0.43" right="0.42" top="0.32" bottom="0.6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KKTC MALIYE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</dc:creator>
  <cp:keywords/>
  <dc:description/>
  <cp:lastModifiedBy>guliz.avkan</cp:lastModifiedBy>
  <cp:lastPrinted>2016-02-09T19:04:48Z</cp:lastPrinted>
  <dcterms:created xsi:type="dcterms:W3CDTF">2016-02-09T14:13:29Z</dcterms:created>
  <dcterms:modified xsi:type="dcterms:W3CDTF">2016-03-09T08:41:35Z</dcterms:modified>
  <cp:category/>
  <cp:version/>
  <cp:contentType/>
  <cp:contentStatus/>
</cp:coreProperties>
</file>